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Temp2\FR\EXCEL\"/>
    </mc:Choice>
  </mc:AlternateContent>
  <bookViews>
    <workbookView xWindow="120" yWindow="135" windowWidth="19050" windowHeight="12330"/>
  </bookViews>
  <sheets>
    <sheet name="Checkliste" sheetId="1" r:id="rId1"/>
  </sheets>
  <definedNames>
    <definedName name="_xlnm.Print_Area" localSheetId="0">Checkliste!$A$4:$E$124</definedName>
  </definedNames>
  <calcPr calcId="162913"/>
</workbook>
</file>

<file path=xl/calcChain.xml><?xml version="1.0" encoding="utf-8"?>
<calcChain xmlns="http://schemas.openxmlformats.org/spreadsheetml/2006/main">
  <c r="D100" i="1" l="1"/>
  <c r="D104" i="1"/>
  <c r="D99" i="1"/>
  <c r="D103" i="1"/>
  <c r="D71" i="1"/>
  <c r="D34" i="1"/>
  <c r="D25" i="1"/>
  <c r="D16" i="1"/>
  <c r="D118" i="1"/>
  <c r="D111" i="1"/>
  <c r="D109" i="1"/>
  <c r="D102" i="1"/>
  <c r="D98" i="1"/>
  <c r="D88" i="1"/>
  <c r="D101" i="1"/>
  <c r="D106" i="1"/>
  <c r="D107" i="1"/>
  <c r="D96" i="1"/>
  <c r="D92" i="1"/>
  <c r="D45" i="1"/>
  <c r="D113" i="1"/>
  <c r="D14" i="1"/>
  <c r="D29" i="1"/>
  <c r="D22" i="1"/>
  <c r="D65" i="1"/>
  <c r="D122" i="1"/>
  <c r="D27" i="1"/>
  <c r="D119" i="1"/>
  <c r="D115" i="1"/>
  <c r="D90" i="1"/>
  <c r="D77" i="1"/>
  <c r="D53" i="1"/>
  <c r="D30" i="1"/>
  <c r="D26" i="1"/>
  <c r="D19" i="1"/>
  <c r="D12" i="1"/>
  <c r="D13" i="1"/>
  <c r="D123" i="1"/>
  <c r="D124" i="1"/>
  <c r="D121" i="1"/>
  <c r="D117" i="1"/>
  <c r="D114" i="1"/>
  <c r="D97" i="1"/>
  <c r="D94" i="1"/>
  <c r="D93" i="1"/>
  <c r="D85" i="1"/>
  <c r="D86" i="1"/>
  <c r="D120" i="1"/>
  <c r="D116" i="1"/>
  <c r="D112" i="1"/>
  <c r="D110" i="1"/>
  <c r="D108" i="1"/>
  <c r="D95" i="1"/>
  <c r="D89" i="1"/>
  <c r="D91" i="1"/>
  <c r="D87" i="1"/>
  <c r="D80" i="1"/>
  <c r="D81" i="1"/>
  <c r="D78" i="1"/>
  <c r="D75" i="1"/>
  <c r="D74" i="1"/>
  <c r="D82" i="1"/>
  <c r="D79" i="1"/>
  <c r="D76" i="1"/>
  <c r="D70" i="1"/>
  <c r="D68" i="1"/>
  <c r="D67" i="1"/>
  <c r="D69" i="1"/>
  <c r="D64" i="1"/>
  <c r="D62" i="1"/>
  <c r="D61" i="1"/>
  <c r="D72" i="1"/>
  <c r="D66" i="1"/>
  <c r="D56" i="1"/>
  <c r="D63" i="1"/>
  <c r="D57" i="1"/>
  <c r="D58" i="1"/>
  <c r="D54" i="1"/>
  <c r="D46" i="1"/>
  <c r="D38" i="1"/>
  <c r="D39" i="1"/>
  <c r="D40" i="1"/>
  <c r="D36" i="1"/>
  <c r="D23" i="1"/>
  <c r="D20" i="1"/>
  <c r="D17" i="1"/>
  <c r="D15" i="1"/>
  <c r="D43" i="1"/>
  <c r="D47" i="1"/>
  <c r="D48" i="1"/>
  <c r="D59" i="1"/>
  <c r="D55" i="1"/>
  <c r="D44" i="1"/>
  <c r="D50" i="1"/>
  <c r="D49" i="1"/>
  <c r="D51" i="1"/>
  <c r="D35" i="1"/>
  <c r="D41" i="1"/>
  <c r="D28" i="1"/>
  <c r="D37" i="1"/>
  <c r="D31" i="1"/>
  <c r="D32" i="1"/>
  <c r="D21" i="1"/>
  <c r="D24" i="1"/>
  <c r="D18" i="1"/>
</calcChain>
</file>

<file path=xl/comments1.xml><?xml version="1.0" encoding="utf-8"?>
<comments xmlns="http://schemas.openxmlformats.org/spreadsheetml/2006/main">
  <authors>
    <author>belser</author>
  </authors>
  <commentList>
    <comment ref="B12" authorId="0" shapeId="0">
      <text>
        <r>
          <rPr>
            <b/>
            <sz val="8"/>
            <color indexed="81"/>
            <rFont val="Tahoma"/>
            <family val="2"/>
          </rPr>
          <t>Art. 5 - Admissibilité, en général</t>
        </r>
        <r>
          <rPr>
            <sz val="8"/>
            <color indexed="81"/>
            <rFont val="Tahoma"/>
          </rPr>
          <t xml:space="preserve">
1 ...
2 Le but du traitement doit être défini.
3 ...</t>
        </r>
      </text>
    </comment>
    <comment ref="B16" authorId="0" shapeId="0">
      <text>
        <r>
          <rPr>
            <b/>
            <sz val="8"/>
            <color indexed="81"/>
            <rFont val="Tahoma"/>
            <family val="2"/>
          </rPr>
          <t>Art. 4 - Champ d'application</t>
        </r>
        <r>
          <rPr>
            <sz val="8"/>
            <color indexed="81"/>
            <rFont val="Tahoma"/>
          </rPr>
          <t xml:space="preserve">
1 La présente loi s'applique à tout traitement de données personnelles entrepris par une autorité.
2 Elle n'est pas applicable
a au cas où une autorité est en concurrence économique avec des personnes de droit privé et qu'elle n'agit pas en tant qu'organe investi de la puissance publique. La surveillance est toutefois régie par les articles 32 à 37;
b ... ;
c ... .
</t>
        </r>
      </text>
    </comment>
    <comment ref="B19" authorId="0" shapeId="0">
      <text>
        <r>
          <rPr>
            <b/>
            <sz val="8"/>
            <color indexed="81"/>
            <rFont val="Tahoma"/>
            <family val="2"/>
          </rPr>
          <t>Art. 4 - Champ d'application</t>
        </r>
        <r>
          <rPr>
            <sz val="8"/>
            <color indexed="81"/>
            <rFont val="Tahoma"/>
          </rPr>
          <t xml:space="preserve">
1 La présente loi s'applique à tout traitement de données personnelles entrepris par une autorité.
2 Elle n'est pas applicable
a ... ;
b au cas où un collaborateur d'une autorité traite des données personnelles pour son usage propre exclusivement, notamment dans le but de disposer d'un instrument de travail personnel;
c ... .</t>
        </r>
      </text>
    </comment>
    <comment ref="B22" authorId="0" shapeId="0">
      <text>
        <r>
          <rPr>
            <b/>
            <sz val="8"/>
            <color indexed="81"/>
            <rFont val="Tahoma"/>
            <family val="2"/>
          </rPr>
          <t>Art. 4 - Champ d'application</t>
        </r>
        <r>
          <rPr>
            <sz val="8"/>
            <color indexed="81"/>
            <rFont val="Tahoma"/>
          </rPr>
          <t xml:space="preserve">
1 La présente loi s'applique à tout traitement de données personnelles entrepris par une autorité.
2 Elle n'est pas applicable
a ... ;
b ... ;
c aux procédures pendantes civiles ou pénales, aux procédures pendantes de justice administrative, à l’exception des procédures administratives préalables au prononcé d’une décision, ainsi qu’aux recherches effectuées par les commissions d’enquête parlementaires. [Teneur du 31. 3. 2008]
</t>
        </r>
      </text>
    </comment>
    <comment ref="B25" authorId="0" shapeId="0">
      <text>
        <r>
          <rPr>
            <b/>
            <sz val="8"/>
            <color indexed="81"/>
            <rFont val="Tahoma"/>
            <family val="2"/>
          </rPr>
          <t xml:space="preserve">Art. 3 - Données particulièrement dignes de protection
</t>
        </r>
        <r>
          <rPr>
            <sz val="8"/>
            <color indexed="81"/>
            <rFont val="Tahoma"/>
            <family val="2"/>
          </rPr>
          <t>Est considérée comme donnée particulièrement digne de protection toute information relative</t>
        </r>
        <r>
          <rPr>
            <sz val="8"/>
            <color indexed="81"/>
            <rFont val="Tahoma"/>
          </rPr>
          <t xml:space="preserve">
a aux opinions, appartenances et activités religieuses, philosophiques ou politiques ainsi qu'à l'appartenance raciale;
b  à la sphère intime de la personne, en particulier à son état psychique, mental ou physique;
c  aux mesures d'aide sociale ou d'assistance;
d  aux enquêtes de la police, aux procédures pénales, aux infractions ainsi qu'aux peines et mesures qui les ont sanctionnées. </t>
        </r>
      </text>
    </comment>
    <comment ref="B29" authorId="0" shapeId="0">
      <text>
        <r>
          <rPr>
            <b/>
            <sz val="8"/>
            <color indexed="81"/>
            <rFont val="Tahoma"/>
            <family val="2"/>
          </rPr>
          <t>Art. 16 - Traitement sur mandat</t>
        </r>
        <r>
          <rPr>
            <sz val="8"/>
            <color indexed="81"/>
            <rFont val="Tahoma"/>
          </rPr>
          <t xml:space="preserve">
Celui qui traite des données personnelles sur mandat d'une autorité a, vis-à-vis de la loi, la même position que son mandant. Il ne communiquera de données personnelles à des tiers que si le mandant y donne son accord exprès.</t>
        </r>
      </text>
    </comment>
    <comment ref="B33" authorId="0" shapeId="0">
      <text>
        <r>
          <rPr>
            <b/>
            <sz val="8"/>
            <color indexed="81"/>
            <rFont val="Tahoma"/>
            <family val="2"/>
          </rPr>
          <t>Art. 5 - Admissibilité, en général</t>
        </r>
        <r>
          <rPr>
            <sz val="8"/>
            <color indexed="81"/>
            <rFont val="Tahoma"/>
          </rPr>
          <t xml:space="preserve">
1 Le traitement de données personnelles est autorisé uniquement lorsque la loi l'autorise expressément ou lorsqu'il sert à accomplir une tâche légale.
2 ...</t>
        </r>
      </text>
    </comment>
    <comment ref="B38" authorId="0" shapeId="0">
      <text>
        <r>
          <rPr>
            <b/>
            <sz val="8"/>
            <color indexed="81"/>
            <rFont val="Tahoma"/>
            <family val="2"/>
          </rPr>
          <t>Art. 6 - Admissibilité du traitement des données personnelles particulièrement dignes de protection</t>
        </r>
        <r>
          <rPr>
            <sz val="8"/>
            <color indexed="81"/>
            <rFont val="Tahoma"/>
          </rPr>
          <t xml:space="preserve">
Le traitement de données particulièrement dignes de protection est autorisé uniquement à la condition supplémentaire que
a  l'admissibilité repose clairement sur une base légale,
b  l'accomplissement d'une tâche définie par la loi l'exige impérativement, ou encore que
c  la personne intéressée y ait donné son accord exprès.
</t>
        </r>
      </text>
    </comment>
    <comment ref="B42" authorId="0" shapeId="0">
      <text>
        <r>
          <rPr>
            <b/>
            <sz val="8"/>
            <color indexed="81"/>
            <rFont val="Tahoma"/>
            <family val="2"/>
          </rPr>
          <t>Art. 9 - Acquisition</t>
        </r>
        <r>
          <rPr>
            <sz val="8"/>
            <color indexed="81"/>
            <rFont val="Tahoma"/>
          </rPr>
          <t xml:space="preserve">
1 Les données personnelles seront en principe recueillies auprès de la personne intéressée et non auprès d'une autre personne privée.
2 L'acquisition de données à l'intérieur même de l'administration est admise dans la mesure où la présente loi ne s'y oppose pas.
3 Lorsqu'il n'y a pas obligation légale de renseigner, le caractère facultatif de la réponse doit être souligné.
4 La base légale et le but du traitement doivent être communiqués aux personnes interrogées lorsque
a  elles le demandent ou lorsque
b  des données personnelles sont recueillies systématiquement, notamment au moyen de questionnaires.
</t>
        </r>
      </text>
    </comment>
    <comment ref="B52" authorId="0" shapeId="0">
      <text>
        <r>
          <rPr>
            <b/>
            <sz val="8"/>
            <color indexed="81"/>
            <rFont val="Tahoma"/>
            <family val="2"/>
          </rPr>
          <t>Art. 5 - Admissibilité, en général</t>
        </r>
        <r>
          <rPr>
            <sz val="8"/>
            <color indexed="81"/>
            <rFont val="Tahoma"/>
          </rPr>
          <t xml:space="preserve">
1 ...
4 Il est interdit de traiter des données personnelles dans un but qui, en vertu du principe de la bonne foi, est incompatible avec le but en vue duquel elles avaient été recueillies ou communiquées à l'autorité. Les articles 10, 12 et 15 sont réservés.
5  ...</t>
        </r>
      </text>
    </comment>
    <comment ref="B60" authorId="0" shapeId="0">
      <text>
        <r>
          <rPr>
            <b/>
            <sz val="8"/>
            <color indexed="81"/>
            <rFont val="Tahoma"/>
            <family val="2"/>
          </rPr>
          <t>Art. 5 - Admissibilité, en général</t>
        </r>
        <r>
          <rPr>
            <sz val="8"/>
            <color indexed="81"/>
            <rFont val="Tahoma"/>
          </rPr>
          <t xml:space="preserve">
1 ...
3 Les données personnelles et le mode de traitement doivent être appropriés et nécessaires à l'accomplissement de la tâche.
4 ...</t>
        </r>
      </text>
    </comment>
    <comment ref="B73" authorId="0" shapeId="0">
      <text>
        <r>
          <rPr>
            <b/>
            <sz val="8"/>
            <color indexed="81"/>
            <rFont val="Tahoma"/>
            <family val="2"/>
          </rPr>
          <t>Art. 7 - Exactitude</t>
        </r>
        <r>
          <rPr>
            <sz val="8"/>
            <color indexed="81"/>
            <rFont val="Tahoma"/>
          </rPr>
          <t xml:space="preserve">
Les données personnelles doivent être exactes et, dans la mesure où le but du traitement l'exige, complètes.
</t>
        </r>
      </text>
    </comment>
    <comment ref="B84" authorId="0" shapeId="0">
      <text>
        <r>
          <rPr>
            <b/>
            <sz val="8"/>
            <color indexed="81"/>
            <rFont val="Tahoma"/>
            <family val="2"/>
          </rPr>
          <t>Art. 10 - Communication à des autorités</t>
        </r>
        <r>
          <rPr>
            <sz val="8"/>
            <color indexed="81"/>
            <rFont val="Tahoma"/>
          </rPr>
          <t xml:space="preserve">
1 Il y aura communication de données personnelles à une autre autorité si
a  l'autorité responsable y est obligée ou autorisée par la loi pour accomplir ses tâches ou si
b  l'autorité qui demande les données personnelles prouve que la loi l'autorise à les traiter et qu'aucune obligation de garder le secret ne s'y oppose ou si
c  malgré l'incompatibilité des buts, la personne intéressée a donné son accord exprès ou que la communication sert ses intérêts.
2 Lorsqu'une tâche administrative l'exige, le contrôle des habitants permet l'accès au registre des habitants et donne les informations requises.
</t>
        </r>
      </text>
    </comment>
    <comment ref="B105" authorId="0" shapeId="0">
      <text>
        <r>
          <rPr>
            <b/>
            <sz val="8"/>
            <color indexed="81"/>
            <rFont val="Tahoma"/>
            <family val="2"/>
          </rPr>
          <t xml:space="preserve">Art. 11 - Communication à des personnes privées
</t>
        </r>
        <r>
          <rPr>
            <sz val="8"/>
            <color indexed="81"/>
            <rFont val="Tahoma"/>
          </rPr>
          <t xml:space="preserve">
1 en général
1  Il y aura communication de données personnelles à des personnes privées si
a  l'autorité responsable y est obligée ou autorisée par la loi pour accomplir ses tâches ou si
b  la personne intéressée a donné son accord exprès ou que la communication sert ses intérêts.
2  Les données personnelles déjà contenues dans des publications officielles ou officiellement autorisées qui sont accessibles à tous peuvent être communiquées sur demande, à condition que l'ordre de publication soit respecté et que les données communiquées correspondent à celles qui ont été publiées.
3  Le Conseil-exécutif réglemente la communication de données personnelles pour des annuaires d'adresses ou autres ouvrages de référence similaires qui sont d'intérêt général ou ont une longue tradition.</t>
        </r>
      </text>
    </comment>
  </commentList>
</comments>
</file>

<file path=xl/sharedStrings.xml><?xml version="1.0" encoding="utf-8"?>
<sst xmlns="http://schemas.openxmlformats.org/spreadsheetml/2006/main" count="89" uniqueCount="88">
  <si>
    <t>Pos.</t>
  </si>
  <si>
    <t>2.2</t>
  </si>
  <si>
    <t>0</t>
  </si>
  <si>
    <t>0.1</t>
  </si>
  <si>
    <t>0.2</t>
  </si>
  <si>
    <t>1.1</t>
  </si>
  <si>
    <t>2</t>
  </si>
  <si>
    <t>2.1</t>
  </si>
  <si>
    <t>3</t>
  </si>
  <si>
    <t>4</t>
  </si>
  <si>
    <t>4.1</t>
  </si>
  <si>
    <t>5</t>
  </si>
  <si>
    <t>5.1</t>
  </si>
  <si>
    <t>6</t>
  </si>
  <si>
    <t>5.2</t>
  </si>
  <si>
    <t>5.3</t>
  </si>
  <si>
    <t>6.1</t>
  </si>
  <si>
    <t>0.3</t>
  </si>
  <si>
    <t>Informationssicherheit und Datenschutz (ISDS)</t>
  </si>
  <si>
    <t>Datenschutzrelevanz - Klassifizierung - Risikoanalyse - Massnahmen</t>
  </si>
  <si>
    <t>0.4</t>
  </si>
  <si>
    <t>0.5</t>
  </si>
  <si>
    <t>1</t>
  </si>
  <si>
    <t>3.1</t>
  </si>
  <si>
    <t>2.1a</t>
  </si>
  <si>
    <t>3.2</t>
  </si>
  <si>
    <t>4.2</t>
  </si>
  <si>
    <t>4.3</t>
  </si>
  <si>
    <t>4.2a</t>
  </si>
  <si>
    <t>6.2</t>
  </si>
  <si>
    <t>6.1.1</t>
  </si>
  <si>
    <t>6.1.2</t>
  </si>
  <si>
    <t>6.1.3</t>
  </si>
  <si>
    <t>6.2.1</t>
  </si>
  <si>
    <t>6.2.2</t>
  </si>
  <si>
    <t>6.1.0</t>
  </si>
  <si>
    <t>6.2.0</t>
  </si>
  <si>
    <t>6.2.3</t>
  </si>
  <si>
    <t>6.2.4</t>
  </si>
  <si>
    <t>0.6</t>
  </si>
  <si>
    <t>6.1.4</t>
  </si>
  <si>
    <t>1.2</t>
  </si>
  <si>
    <t>Application/Projet</t>
  </si>
  <si>
    <t>Teneur au:</t>
  </si>
  <si>
    <t>Rempli par:</t>
  </si>
  <si>
    <t>oui/non/?</t>
  </si>
  <si>
    <t>Question</t>
  </si>
  <si>
    <t>Réponse</t>
  </si>
  <si>
    <t>Explications/Instructions</t>
  </si>
  <si>
    <t>Remarques/Mesures</t>
  </si>
  <si>
    <t>Questions préliminaires</t>
  </si>
  <si>
    <t>Le but ou les buts du traitement est-il ou sont-ils suffisamment définis?</t>
  </si>
  <si>
    <t>Les données sont-elles traitées pour un usage propre exclusivement (un instrument de travail personnel)?</t>
  </si>
  <si>
    <t>Des données particulièrement dignes de protection sont-elles traitées?</t>
  </si>
  <si>
    <t>Le traitement des données est-il externalisé?</t>
  </si>
  <si>
    <t>Autorisation</t>
  </si>
  <si>
    <t>Acquisition</t>
  </si>
  <si>
    <t>Les données sont-elles recueillies auprès des personnes intéressées?</t>
  </si>
  <si>
    <t>Proportionnalité</t>
  </si>
  <si>
    <t>Les données sont-elles traitées dans le but auquel elles étaient destinées au moment du recueil?</t>
  </si>
  <si>
    <t>Existe-t-il une prescription qui autorise le traitement des données dans un but différent de celui qui avait été indiqué au moment de l'acquisition ou qui découlait des circonstances?</t>
  </si>
  <si>
    <t>Seules des personnes ayant réellement besoin de ces données pour l'accomplissement des tâches qui leur sont confiées ont-elles le droit de les traiter?</t>
  </si>
  <si>
    <t>Exactitude</t>
  </si>
  <si>
    <t>Les données personnelles sont-elles complètes, compte tenu du but du traitement?</t>
  </si>
  <si>
    <t>Communication</t>
  </si>
  <si>
    <t>à des autorités</t>
  </si>
  <si>
    <t>La communication des données se fait-elle par un accès en ligne?</t>
  </si>
  <si>
    <t>à des personnes privées</t>
  </si>
  <si>
    <t>Des données sont-elles communiquées à des personnes privées?</t>
  </si>
  <si>
    <t>Des données sont-elles communiquées à des autorités?</t>
  </si>
  <si>
    <t>L'autorité responsable est-elle obligée ou autorisée par la loi ou par une ordonnance à communiquer les données à des personnes privées?</t>
  </si>
  <si>
    <r>
      <t xml:space="preserve">Les données sont-elles utilisées pour une activité dans laquelle l'autorité est </t>
    </r>
    <r>
      <rPr>
        <u/>
        <sz val="8"/>
        <rFont val="Arial"/>
        <family val="2"/>
      </rPr>
      <t>en concurrence économique avec des personnes de droit privé et où elle n'agit pas en tant qu'organe investi de la puissance publique (pas en vertu d'une décision)</t>
    </r>
    <r>
      <rPr>
        <sz val="8"/>
        <rFont val="Arial"/>
      </rPr>
      <t>?</t>
    </r>
  </si>
  <si>
    <t xml:space="preserve">Une loi ou une ordonnance autorise-t-elle expressément le traitement de ces données? Ou le traitement sert-il à accomplir une tâche régie par une loi ou une ordonnance? Ou les personnes intéressées ont-elles donné leur consentement au traitement de leurs données, en demandant p.ex. une prestation? </t>
  </si>
  <si>
    <r>
      <t xml:space="preserve">L'admissibilité du </t>
    </r>
    <r>
      <rPr>
        <b/>
        <sz val="8"/>
        <rFont val="Arial"/>
        <family val="2"/>
      </rPr>
      <t>traitement de données particulièrement dignes de protection</t>
    </r>
    <r>
      <rPr>
        <sz val="8"/>
        <rFont val="Arial"/>
      </rPr>
      <t xml:space="preserve"> repose-t-elle </t>
    </r>
    <r>
      <rPr>
        <u/>
        <sz val="8"/>
        <rFont val="Arial"/>
        <family val="2"/>
      </rPr>
      <t>clairement</t>
    </r>
    <r>
      <rPr>
        <sz val="8"/>
        <rFont val="Arial"/>
      </rPr>
      <t xml:space="preserve"> sur une base légale ? Ou l'accomplissement d'une tâche définie par la loi exige-t-il impérativement le traitement de ces données? Ou les personnes intéressées ont-elles donné leur accord </t>
    </r>
    <r>
      <rPr>
        <u/>
        <sz val="8"/>
        <rFont val="Arial"/>
        <family val="2"/>
      </rPr>
      <t>exprès</t>
    </r>
    <r>
      <rPr>
        <sz val="8"/>
        <rFont val="Arial"/>
      </rPr>
      <t>?</t>
    </r>
  </si>
  <si>
    <t>Est-il garanti que l'acquisition des données n'enfreint aucune prescription légale ou contractuelle, en particulier l'obligation de garder le secret?</t>
  </si>
  <si>
    <t>Seules des données personnelles réellement appropriées et nécessaires au but du traitement sont-elles traitées?</t>
  </si>
  <si>
    <t>Est-il garanti que la teneur des données est exacte, dans la mesure où le but du traitement l'exige?</t>
  </si>
  <si>
    <t>L'autorité responsable est-elle obligée ou autorisée par la loi ou par une ordonnance à communiquer les données à une autre autorité?</t>
  </si>
  <si>
    <t>L'autorité qui demande les données personnelles prouve-t-elle que la loi l'autorise à les traiter et qu'aucune obligation de garder le secret ne s'y oppose?</t>
  </si>
  <si>
    <t>Les données communiquées sont-elles déjà contenues dans une publication officielle accessible à tous, correspondent-elles à celles qui ont été publiées et leur ordre de publication est-il respecté?</t>
  </si>
  <si>
    <t>S'agit-il d'un annuaire d'adresses ou d'un autre ouvrage de référence similaire qui est d'intérêt général ou a une longue tradition et est autorisé dans un ACE?</t>
  </si>
  <si>
    <t>Existe-t-il un concept des droits d'utilisateur (fondé sur les rôles)?</t>
  </si>
  <si>
    <t>Affectation à des fins déterminées</t>
  </si>
  <si>
    <t>Les données ne sont-elles traitées qu'aussi longtemps qu'elles sont nécessaires à la réalisation du but?</t>
  </si>
  <si>
    <t>Est-il garanti que les données sont à jour, compte tenu du but du traitement?</t>
  </si>
  <si>
    <t>Les données sont-elles traitées dans le cadre de procédures civiles ou pénales, de procédures de justice administrative ou dans le cadre de travaux effectués par une commission d’enquête parlementaires?</t>
  </si>
  <si>
    <t>Les données B88sont-elles recueillies systématiquement, notamment au moyen de questionnaires, auprès des personnes intéressées?</t>
  </si>
  <si>
    <t>Les personnes intéressées ont-elles donné leur accord exprès ou la communication sert-elle leurs intérêts?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</si>
</sst>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name val="Arial"/>
    </font>
    <font>
      <i/>
      <sz val="10"/>
      <name val="Arial"/>
    </font>
    <font>
      <sz val="8"/>
      <name val="Arial"/>
    </font>
    <font>
      <sz val="9"/>
      <name val="Arial"/>
    </font>
    <font>
      <b/>
      <sz val="10"/>
      <name val="Arial"/>
    </font>
    <font>
      <b/>
      <sz val="12"/>
      <name val="Arial"/>
      <family val="2"/>
    </font>
    <font>
      <b/>
      <sz val="10"/>
      <name val="Arial"/>
      <family val="2"/>
    </font>
    <font>
      <b/>
      <sz val="10"/>
      <color indexed="9"/>
      <name val="Arial"/>
      <family val="2"/>
    </font>
    <font>
      <sz val="8"/>
      <name val="Arial"/>
      <family val="2"/>
    </font>
    <font>
      <b/>
      <sz val="9"/>
      <name val="Arial"/>
      <family val="2"/>
    </font>
    <font>
      <sz val="8"/>
      <color indexed="81"/>
      <name val="Tahoma"/>
    </font>
    <font>
      <b/>
      <sz val="9"/>
      <name val="Arial"/>
    </font>
    <font>
      <b/>
      <sz val="10"/>
      <color indexed="9"/>
      <name val="Arial"/>
    </font>
    <font>
      <sz val="18"/>
      <name val="Arial"/>
      <family val="2"/>
    </font>
    <font>
      <sz val="16"/>
      <name val="Arial"/>
      <family val="2"/>
    </font>
    <font>
      <b/>
      <sz val="16"/>
      <name val="Arial"/>
      <family val="2"/>
    </font>
    <font>
      <b/>
      <sz val="8"/>
      <color indexed="81"/>
      <name val="Tahoma"/>
      <family val="2"/>
    </font>
    <font>
      <b/>
      <sz val="8"/>
      <name val="Arial"/>
      <family val="2"/>
    </font>
    <font>
      <u/>
      <sz val="8"/>
      <name val="Arial"/>
      <family val="2"/>
    </font>
    <font>
      <i/>
      <sz val="10"/>
      <name val="Arial"/>
      <family val="2"/>
    </font>
    <font>
      <i/>
      <sz val="16"/>
      <name val="Arial"/>
      <family val="2"/>
    </font>
    <font>
      <i/>
      <sz val="8"/>
      <name val="Arial"/>
      <family val="2"/>
    </font>
    <font>
      <b/>
      <i/>
      <sz val="8"/>
      <name val="Arial"/>
      <family val="2"/>
    </font>
    <font>
      <i/>
      <sz val="9"/>
      <name val="Arial"/>
      <family val="2"/>
    </font>
    <font>
      <b/>
      <i/>
      <sz val="8"/>
      <color indexed="10"/>
      <name val="Arial"/>
      <family val="2"/>
    </font>
    <font>
      <sz val="8"/>
      <color indexed="81"/>
      <name val="Tahoma"/>
      <family val="2"/>
    </font>
  </fonts>
  <fills count="3">
    <fill>
      <patternFill patternType="none"/>
    </fill>
    <fill>
      <patternFill patternType="gray125"/>
    </fill>
    <fill>
      <patternFill patternType="solid">
        <fgColor indexed="23"/>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86">
    <xf numFmtId="0" fontId="0" fillId="0" borderId="0" xfId="0"/>
    <xf numFmtId="0" fontId="0" fillId="0" borderId="0" xfId="0"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49" fontId="2" fillId="0" borderId="0" xfId="0" applyNumberFormat="1" applyFont="1" applyAlignment="1">
      <alignment horizontal="left" vertical="top" wrapText="1"/>
    </xf>
    <xf numFmtId="49" fontId="0" fillId="0" borderId="0" xfId="0" applyNumberFormat="1" applyAlignment="1">
      <alignment horizontal="left" vertical="top" wrapText="1"/>
    </xf>
    <xf numFmtId="0" fontId="4" fillId="0" borderId="0" xfId="0" applyFont="1" applyAlignment="1">
      <alignment horizontal="left" vertical="top" wrapText="1"/>
    </xf>
    <xf numFmtId="0" fontId="5" fillId="0" borderId="0" xfId="0" applyFont="1" applyAlignment="1">
      <alignment vertical="top" wrapText="1"/>
    </xf>
    <xf numFmtId="49" fontId="6" fillId="0" borderId="0" xfId="0" applyNumberFormat="1" applyFont="1" applyAlignment="1" applyProtection="1">
      <alignment horizontal="left" vertical="top" wrapText="1"/>
      <protection locked="0"/>
    </xf>
    <xf numFmtId="49" fontId="7" fillId="2" borderId="0" xfId="0" applyNumberFormat="1" applyFont="1" applyFill="1" applyAlignment="1">
      <alignment horizontal="left" vertical="top" wrapText="1"/>
    </xf>
    <xf numFmtId="0" fontId="7" fillId="2" borderId="0" xfId="0" applyFont="1" applyFill="1" applyAlignment="1">
      <alignment horizontal="left" vertical="top" wrapText="1"/>
    </xf>
    <xf numFmtId="0" fontId="8" fillId="0" borderId="0" xfId="0" applyFont="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49" fontId="4" fillId="0" borderId="3" xfId="0" applyNumberFormat="1" applyFont="1" applyBorder="1" applyAlignment="1">
      <alignment horizontal="left" vertical="top" wrapText="1"/>
    </xf>
    <xf numFmtId="0" fontId="11" fillId="0" borderId="0" xfId="0" applyFont="1" applyAlignment="1">
      <alignment horizontal="center" vertical="center" wrapText="1"/>
    </xf>
    <xf numFmtId="0" fontId="12" fillId="2" borderId="0" xfId="0" applyFont="1" applyFill="1" applyAlignment="1">
      <alignment horizontal="center" vertical="center"/>
    </xf>
    <xf numFmtId="0" fontId="13" fillId="0" borderId="0" xfId="0" applyFont="1"/>
    <xf numFmtId="0" fontId="14" fillId="0" borderId="0" xfId="0" applyFont="1"/>
    <xf numFmtId="0" fontId="15" fillId="0" borderId="0" xfId="0" applyFont="1"/>
    <xf numFmtId="0" fontId="6" fillId="0" borderId="0" xfId="0" applyFont="1" applyAlignment="1">
      <alignment horizontal="left" vertical="top" wrapText="1"/>
    </xf>
    <xf numFmtId="49" fontId="2" fillId="0" borderId="0" xfId="0" applyNumberFormat="1" applyFont="1" applyBorder="1" applyAlignment="1">
      <alignment horizontal="left" vertical="top" wrapText="1"/>
    </xf>
    <xf numFmtId="0" fontId="11" fillId="0" borderId="0" xfId="0" applyFont="1" applyBorder="1" applyAlignment="1">
      <alignment horizontal="center" vertical="center" wrapText="1"/>
    </xf>
    <xf numFmtId="0" fontId="4" fillId="0" borderId="3" xfId="0" applyFont="1" applyBorder="1" applyAlignment="1">
      <alignment horizontal="left" vertical="center" wrapText="1"/>
    </xf>
    <xf numFmtId="49" fontId="4" fillId="0" borderId="3" xfId="0" applyNumberFormat="1" applyFont="1" applyBorder="1" applyAlignment="1">
      <alignment horizontal="left" vertical="center" wrapText="1"/>
    </xf>
    <xf numFmtId="0" fontId="4" fillId="0" borderId="0" xfId="0" applyFont="1" applyBorder="1" applyAlignment="1">
      <alignment horizontal="left" vertical="top" wrapText="1"/>
    </xf>
    <xf numFmtId="49" fontId="11" fillId="0" borderId="0" xfId="0" applyNumberFormat="1" applyFont="1" applyAlignment="1">
      <alignment horizontal="left" vertical="top" wrapText="1"/>
    </xf>
    <xf numFmtId="0" fontId="11" fillId="0" borderId="0" xfId="0" applyFont="1" applyAlignment="1">
      <alignment horizontal="left" vertical="top" wrapText="1"/>
    </xf>
    <xf numFmtId="0" fontId="11" fillId="0" borderId="2" xfId="0" applyFont="1" applyBorder="1" applyAlignment="1">
      <alignment horizontal="left" vertical="center" wrapText="1"/>
    </xf>
    <xf numFmtId="0" fontId="3" fillId="0" borderId="2" xfId="0" applyFont="1" applyBorder="1" applyAlignment="1">
      <alignment horizontal="left" vertical="center" wrapText="1"/>
    </xf>
    <xf numFmtId="0" fontId="17" fillId="0" borderId="0" xfId="0" applyFont="1" applyAlignment="1">
      <alignment horizontal="left" vertical="top" wrapText="1"/>
    </xf>
    <xf numFmtId="0" fontId="9" fillId="0" borderId="0" xfId="0" applyFont="1" applyAlignment="1">
      <alignment horizontal="center" vertical="top" wrapText="1"/>
    </xf>
    <xf numFmtId="49" fontId="6" fillId="0" borderId="2" xfId="0" applyNumberFormat="1" applyFont="1" applyBorder="1" applyAlignment="1">
      <alignment horizontal="left" vertical="top" wrapText="1"/>
    </xf>
    <xf numFmtId="0" fontId="6" fillId="0" borderId="2" xfId="0" applyFont="1" applyBorder="1" applyAlignment="1">
      <alignment horizontal="left" vertical="top" wrapText="1"/>
    </xf>
    <xf numFmtId="0" fontId="19" fillId="0" borderId="0" xfId="0" applyFont="1"/>
    <xf numFmtId="0" fontId="20" fillId="0" borderId="0" xfId="0" applyFont="1"/>
    <xf numFmtId="0" fontId="19" fillId="0" borderId="0" xfId="0" applyFont="1" applyAlignment="1">
      <alignment vertical="top" wrapText="1"/>
    </xf>
    <xf numFmtId="0" fontId="19" fillId="0" borderId="0" xfId="0" applyFont="1" applyAlignment="1">
      <alignment horizontal="left" vertical="top" wrapText="1"/>
    </xf>
    <xf numFmtId="0" fontId="21" fillId="0" borderId="1" xfId="0" applyFont="1" applyBorder="1" applyAlignment="1">
      <alignment horizontal="left" vertical="top" wrapText="1"/>
    </xf>
    <xf numFmtId="0" fontId="22" fillId="0" borderId="0" xfId="0" applyFont="1" applyBorder="1" applyAlignment="1">
      <alignment horizontal="left" vertical="top" wrapText="1"/>
    </xf>
    <xf numFmtId="49" fontId="7" fillId="0" borderId="0" xfId="0" applyNumberFormat="1" applyFont="1" applyFill="1" applyAlignment="1">
      <alignment horizontal="left" vertical="top" wrapText="1"/>
    </xf>
    <xf numFmtId="0" fontId="7" fillId="0" borderId="0" xfId="0" applyFont="1" applyFill="1" applyAlignment="1">
      <alignment horizontal="left" vertical="top" wrapText="1"/>
    </xf>
    <xf numFmtId="0" fontId="1" fillId="0" borderId="0" xfId="0" applyFont="1" applyFill="1" applyAlignment="1">
      <alignment horizontal="left" vertical="top" wrapText="1"/>
    </xf>
    <xf numFmtId="0" fontId="22" fillId="0" borderId="2" xfId="0" applyFont="1" applyBorder="1" applyAlignment="1">
      <alignment horizontal="left" vertical="top" wrapText="1"/>
    </xf>
    <xf numFmtId="0" fontId="21" fillId="0" borderId="0" xfId="0" applyFont="1" applyBorder="1" applyAlignment="1">
      <alignment horizontal="left" vertical="top" wrapText="1"/>
    </xf>
    <xf numFmtId="0" fontId="23" fillId="0" borderId="2" xfId="0" applyFont="1" applyBorder="1" applyAlignment="1">
      <alignment horizontal="left" vertical="center" wrapText="1"/>
    </xf>
    <xf numFmtId="0" fontId="21" fillId="0" borderId="0" xfId="0" applyFont="1" applyAlignment="1">
      <alignment horizontal="left" vertical="top" wrapText="1"/>
    </xf>
    <xf numFmtId="0" fontId="22" fillId="0" borderId="1" xfId="0" applyFont="1" applyBorder="1" applyAlignment="1">
      <alignment horizontal="left" vertical="top" wrapText="1"/>
    </xf>
    <xf numFmtId="0" fontId="24" fillId="0" borderId="1" xfId="0" applyFont="1" applyBorder="1" applyAlignment="1">
      <alignment horizontal="left" vertical="top" wrapText="1"/>
    </xf>
    <xf numFmtId="0" fontId="24" fillId="0" borderId="0" xfId="0" applyFont="1" applyBorder="1" applyAlignment="1">
      <alignment horizontal="left" vertical="top" wrapText="1"/>
    </xf>
    <xf numFmtId="49" fontId="11" fillId="0" borderId="2" xfId="0" applyNumberFormat="1"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0" fontId="11" fillId="0" borderId="1"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5" fillId="0" borderId="0" xfId="0" applyFont="1" applyBorder="1" applyAlignment="1" applyProtection="1">
      <alignment horizontal="left" vertical="top" wrapText="1"/>
    </xf>
    <xf numFmtId="0" fontId="0" fillId="0" borderId="0" xfId="0" applyAlignment="1">
      <alignment horizontal="left" vertical="top" wrapText="1"/>
    </xf>
    <xf numFmtId="0" fontId="6" fillId="0" borderId="0" xfId="0" applyFont="1" applyBorder="1" applyAlignment="1" applyProtection="1">
      <alignment horizontal="left" vertical="top" wrapText="1"/>
    </xf>
    <xf numFmtId="0" fontId="5" fillId="0" borderId="0" xfId="0" applyFont="1" applyAlignment="1" applyProtection="1">
      <alignment vertical="top" wrapText="1"/>
      <protection locked="0"/>
    </xf>
    <xf numFmtId="0" fontId="0" fillId="0" borderId="0" xfId="0" applyAlignment="1" applyProtection="1">
      <alignment vertical="top" wrapText="1"/>
      <protection locked="0"/>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14" fontId="0" fillId="0" borderId="0" xfId="0" applyNumberFormat="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49" fontId="0" fillId="0" borderId="0" xfId="0" applyNumberFormat="1" applyAlignment="1">
      <alignment horizontal="left" vertical="top" wrapText="1"/>
    </xf>
    <xf numFmtId="49" fontId="0" fillId="0" borderId="2" xfId="0" applyNumberFormat="1" applyBorder="1" applyAlignment="1">
      <alignment horizontal="left" vertical="top" wrapText="1"/>
    </xf>
    <xf numFmtId="0" fontId="0" fillId="0" borderId="1" xfId="0" applyBorder="1" applyAlignment="1" applyProtection="1">
      <alignment horizontal="left" vertical="top" wrapText="1"/>
      <protection locked="0"/>
    </xf>
    <xf numFmtId="0" fontId="6" fillId="0" borderId="2" xfId="0" applyFont="1" applyBorder="1" applyAlignment="1">
      <alignment horizontal="center" vertical="center" wrapText="1"/>
    </xf>
    <xf numFmtId="0" fontId="0" fillId="0" borderId="2" xfId="0" applyBorder="1" applyAlignment="1">
      <alignment wrapText="1"/>
    </xf>
    <xf numFmtId="0" fontId="3" fillId="0" borderId="2" xfId="0" applyFont="1" applyBorder="1" applyAlignment="1">
      <alignment horizontal="left" vertical="center" wrapText="1"/>
    </xf>
  </cellXfs>
  <cellStyles count="1">
    <cellStyle name="Standard" xfId="0" builtinId="0"/>
  </cellStyles>
  <dxfs count="3">
    <dxf>
      <fill>
        <patternFill>
          <bgColor indexed="47"/>
        </patternFill>
      </fill>
    </dxf>
    <dxf>
      <fill>
        <patternFill>
          <bgColor indexed="29"/>
        </patternFill>
      </fill>
    </dxf>
    <dxf>
      <font>
        <strike val="0"/>
        <condense val="0"/>
        <extend val="0"/>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59"/>
  <sheetViews>
    <sheetView tabSelected="1" topLeftCell="A4" zoomScaleNormal="125" zoomScaleSheetLayoutView="100" workbookViewId="0">
      <pane ySplit="6" topLeftCell="A10" activePane="bottomLeft" state="frozen"/>
      <selection activeCell="A4" sqref="A4"/>
      <selection pane="bottomLeft" activeCell="B4" sqref="B4"/>
    </sheetView>
  </sheetViews>
  <sheetFormatPr baseColWidth="10" defaultColWidth="11.42578125" defaultRowHeight="25.15" customHeight="1" x14ac:dyDescent="0.2"/>
  <cols>
    <col min="1" max="1" width="5.7109375" style="5" customWidth="1"/>
    <col min="2" max="2" width="35.42578125" style="1" customWidth="1"/>
    <col min="3" max="3" width="7.85546875" style="16" customWidth="1"/>
    <col min="4" max="4" width="36.5703125" style="38" customWidth="1"/>
    <col min="5" max="5" width="46" style="1" customWidth="1"/>
    <col min="6" max="16384" width="11.42578125" style="1"/>
  </cols>
  <sheetData>
    <row r="1" spans="1:9" customFormat="1" ht="23.25" x14ac:dyDescent="0.35">
      <c r="A1" s="18" t="s">
        <v>18</v>
      </c>
      <c r="D1" s="35"/>
    </row>
    <row r="2" spans="1:9" customFormat="1" ht="12.6" customHeight="1" x14ac:dyDescent="0.35">
      <c r="B2" s="18"/>
      <c r="D2" s="35"/>
    </row>
    <row r="3" spans="1:9" s="19" customFormat="1" ht="20.25" x14ac:dyDescent="0.3">
      <c r="A3" s="19" t="s">
        <v>19</v>
      </c>
      <c r="C3" s="20"/>
      <c r="D3" s="36"/>
    </row>
    <row r="4" spans="1:9" s="19" customFormat="1" ht="11.45" customHeight="1" x14ac:dyDescent="0.3">
      <c r="C4" s="20"/>
      <c r="D4" s="36"/>
    </row>
    <row r="5" spans="1:9" customFormat="1" ht="16.899999999999999" customHeight="1" x14ac:dyDescent="0.2">
      <c r="A5" s="67" t="s">
        <v>42</v>
      </c>
      <c r="B5" s="68"/>
      <c r="C5" s="70"/>
      <c r="D5" s="71"/>
      <c r="E5" s="7"/>
      <c r="F5" s="7"/>
      <c r="G5" s="7"/>
      <c r="H5" s="7"/>
      <c r="I5" s="7"/>
    </row>
    <row r="6" spans="1:9" customFormat="1" ht="13.15" customHeight="1" x14ac:dyDescent="0.2">
      <c r="A6" s="69" t="s">
        <v>43</v>
      </c>
      <c r="B6" s="68"/>
      <c r="C6" s="77"/>
      <c r="D6" s="75"/>
    </row>
    <row r="7" spans="1:9" customFormat="1" ht="12.75" x14ac:dyDescent="0.2">
      <c r="A7" s="69" t="s">
        <v>44</v>
      </c>
      <c r="B7" s="68"/>
      <c r="C7" s="71"/>
      <c r="D7" s="71"/>
    </row>
    <row r="8" spans="1:9" customFormat="1" ht="24" x14ac:dyDescent="0.2">
      <c r="A8" s="8"/>
      <c r="B8" s="1"/>
      <c r="C8" s="32" t="s">
        <v>45</v>
      </c>
      <c r="D8" s="37"/>
    </row>
    <row r="9" spans="1:9" s="2" customFormat="1" ht="12.75" x14ac:dyDescent="0.2">
      <c r="A9" s="9" t="s">
        <v>0</v>
      </c>
      <c r="B9" s="10" t="s">
        <v>46</v>
      </c>
      <c r="C9" s="17" t="s">
        <v>47</v>
      </c>
      <c r="D9" s="10" t="s">
        <v>48</v>
      </c>
      <c r="E9" s="10" t="s">
        <v>49</v>
      </c>
    </row>
    <row r="10" spans="1:9" s="43" customFormat="1" ht="12.75" x14ac:dyDescent="0.2">
      <c r="A10" s="41"/>
      <c r="B10" s="42"/>
      <c r="D10" s="42"/>
      <c r="E10" s="42"/>
    </row>
    <row r="11" spans="1:9" s="6" customFormat="1" ht="12.75" x14ac:dyDescent="0.2">
      <c r="A11" s="25" t="s">
        <v>2</v>
      </c>
      <c r="B11" s="72" t="s">
        <v>50</v>
      </c>
      <c r="C11" s="73"/>
      <c r="D11" s="73"/>
      <c r="E11" s="73"/>
    </row>
    <row r="12" spans="1:9" s="3" customFormat="1" ht="12" customHeight="1" x14ac:dyDescent="0.2">
      <c r="A12" s="60" t="s">
        <v>3</v>
      </c>
      <c r="B12" s="57" t="s">
        <v>51</v>
      </c>
      <c r="C12" s="63"/>
      <c r="D12" s="39" t="str">
        <f>IF(C12="ja","Weiter bei Pos. 0.2.","")</f>
        <v/>
      </c>
      <c r="E12" s="74"/>
    </row>
    <row r="13" spans="1:9" s="31" customFormat="1" ht="21.6" customHeight="1" x14ac:dyDescent="0.2">
      <c r="A13" s="61"/>
      <c r="B13" s="58"/>
      <c r="C13" s="64"/>
      <c r="D13" s="40" t="str">
        <f>IF(C12="ja","Bearbeitungszwecke in der rechten Spalte aufführen.","")</f>
        <v/>
      </c>
      <c r="E13" s="75"/>
    </row>
    <row r="14" spans="1:9" s="3" customFormat="1" ht="46.5" customHeight="1" x14ac:dyDescent="0.2">
      <c r="A14" s="61"/>
      <c r="B14" s="58"/>
      <c r="C14" s="65"/>
      <c r="D14" s="50" t="str">
        <f>IF(C12="nein","Das Bearbeiten von Personendaten, ohne dass der oder die Bearbeitungszweck(e) bestimmt sind, ist unzulässig. Die Beurteilung kann hier abgebrochen werden.","")</f>
        <v/>
      </c>
      <c r="E14" s="75"/>
    </row>
    <row r="15" spans="1:9" s="3" customFormat="1" ht="12" customHeight="1" x14ac:dyDescent="0.2">
      <c r="A15" s="62"/>
      <c r="B15" s="59"/>
      <c r="C15" s="66"/>
      <c r="D15" s="44" t="str">
        <f>IF(C12="?","Frage abklären.","")</f>
        <v/>
      </c>
      <c r="E15" s="76"/>
    </row>
    <row r="16" spans="1:9" s="3" customFormat="1" ht="66" customHeight="1" x14ac:dyDescent="0.2">
      <c r="A16" s="60" t="s">
        <v>4</v>
      </c>
      <c r="B16" s="57" t="s">
        <v>71</v>
      </c>
      <c r="C16" s="63"/>
      <c r="D16" s="48" t="str">
        <f>IF(C16="ja","Es gilt nicht das bernische DSG sondern die Vorschriften des Bundesgesetzes über den Datenschutz für die privaten Datenbearbeiter (Art.  4 bis 15). Aufsichtsbehörde ist auch in diesem Fall  jedoch die kantonale Datenschutzaufsichtsstelle.","")</f>
        <v/>
      </c>
      <c r="E16" s="74"/>
    </row>
    <row r="17" spans="1:5" s="3" customFormat="1" ht="25.15" customHeight="1" x14ac:dyDescent="0.2">
      <c r="A17" s="61"/>
      <c r="B17" s="58"/>
      <c r="C17" s="65"/>
      <c r="D17" s="45" t="str">
        <f>IF(C16="nein","Weiter bei Pos. 0.3.","")</f>
        <v/>
      </c>
      <c r="E17" s="75"/>
    </row>
    <row r="18" spans="1:5" s="3" customFormat="1" ht="12" customHeight="1" x14ac:dyDescent="0.2">
      <c r="A18" s="62"/>
      <c r="B18" s="59"/>
      <c r="C18" s="66"/>
      <c r="D18" s="44" t="str">
        <f>IF(C16="?","Frage abklären.","")</f>
        <v/>
      </c>
      <c r="E18" s="76"/>
    </row>
    <row r="19" spans="1:5" s="3" customFormat="1" ht="25.15" customHeight="1" x14ac:dyDescent="0.2">
      <c r="A19" s="60" t="s">
        <v>17</v>
      </c>
      <c r="B19" s="57" t="s">
        <v>52</v>
      </c>
      <c r="C19" s="63"/>
      <c r="D19" s="48" t="str">
        <f>IF(C19="ja","Die Bearbeitung untersteht NICHT dem Datenschutzgesetz.","")</f>
        <v/>
      </c>
      <c r="E19" s="74"/>
    </row>
    <row r="20" spans="1:5" s="3" customFormat="1" ht="25.15" customHeight="1" x14ac:dyDescent="0.2">
      <c r="A20" s="61"/>
      <c r="B20" s="58"/>
      <c r="C20" s="65"/>
      <c r="D20" s="45" t="str">
        <f>IF(C19="nein","Weiter bei Pos. 0.4.","")</f>
        <v/>
      </c>
      <c r="E20" s="75"/>
    </row>
    <row r="21" spans="1:5" s="3" customFormat="1" ht="13.15" customHeight="1" x14ac:dyDescent="0.2">
      <c r="A21" s="62"/>
      <c r="B21" s="59"/>
      <c r="C21" s="66"/>
      <c r="D21" s="40" t="str">
        <f>IF(C19="?","Frage abzuklären.","")</f>
        <v/>
      </c>
      <c r="E21" s="76"/>
    </row>
    <row r="22" spans="1:5" s="12" customFormat="1" ht="57" customHeight="1" x14ac:dyDescent="0.2">
      <c r="A22" s="60" t="s">
        <v>20</v>
      </c>
      <c r="B22" s="57" t="s">
        <v>85</v>
      </c>
      <c r="C22" s="63"/>
      <c r="D22" s="49" t="str">
        <f>IF(C22="ja","Die Bearbeitung untersteht NICHT dem Datenschutzgesetz. Massgeblich sind die entsprechenden Verfahrensvorschriften. - Eine  Datenschutzbeurteilung auf der Grundlage dieses Schemas ist nicht möglich.","")</f>
        <v/>
      </c>
      <c r="E22" s="74"/>
    </row>
    <row r="23" spans="1:5" s="13" customFormat="1" ht="25.15" customHeight="1" x14ac:dyDescent="0.2">
      <c r="A23" s="61"/>
      <c r="B23" s="58"/>
      <c r="C23" s="65"/>
      <c r="D23" s="45" t="str">
        <f>IF(C22="nein","Weiter bei Pos. 0.5.","")</f>
        <v/>
      </c>
      <c r="E23" s="79"/>
    </row>
    <row r="24" spans="1:5" s="14" customFormat="1" ht="12.6" customHeight="1" x14ac:dyDescent="0.2">
      <c r="A24" s="62"/>
      <c r="B24" s="59"/>
      <c r="C24" s="66"/>
      <c r="D24" s="44" t="str">
        <f>IF(C22="?","Frage abklären.","")</f>
        <v/>
      </c>
      <c r="E24" s="76"/>
    </row>
    <row r="25" spans="1:5" s="12" customFormat="1" ht="60.75" customHeight="1" x14ac:dyDescent="0.2">
      <c r="A25" s="60" t="s">
        <v>21</v>
      </c>
      <c r="B25" s="57" t="s">
        <v>53</v>
      </c>
      <c r="C25" s="63"/>
      <c r="D25" s="39" t="str">
        <f>IF(C25="ja","Für das Bearbeiten von besonders schützenswerten Personendaten gelten generell höhere Anforderungen, namentlich in Bezug auf die Rechtsgrundlagen, die Verhältnismässigkeit und die Zweckbindung (Siehe unten Pos. 1.2)","")</f>
        <v/>
      </c>
      <c r="E25" s="74"/>
    </row>
    <row r="26" spans="1:5" s="13" customFormat="1" ht="22.9" customHeight="1" x14ac:dyDescent="0.2">
      <c r="A26" s="61"/>
      <c r="B26" s="58"/>
      <c r="C26" s="64"/>
      <c r="D26" s="40" t="str">
        <f>IF(C25="ja","Kategorien der besonders schützenswerten Daten in der rechten Spalte aufführen.","")</f>
        <v/>
      </c>
      <c r="E26" s="79"/>
    </row>
    <row r="27" spans="1:5" s="13" customFormat="1" ht="25.15" customHeight="1" x14ac:dyDescent="0.2">
      <c r="A27" s="61"/>
      <c r="B27" s="58"/>
      <c r="C27" s="65"/>
      <c r="D27" s="45" t="str">
        <f>IF(C25="nein","Weiter bei Pos. 0.6.","")</f>
        <v/>
      </c>
      <c r="E27" s="79"/>
    </row>
    <row r="28" spans="1:5" s="14" customFormat="1" ht="12" customHeight="1" x14ac:dyDescent="0.2">
      <c r="A28" s="62"/>
      <c r="B28" s="59"/>
      <c r="C28" s="66"/>
      <c r="D28" s="44" t="str">
        <f>IF(C25="?","Frage abklären.","")</f>
        <v/>
      </c>
      <c r="E28" s="76"/>
    </row>
    <row r="29" spans="1:5" s="12" customFormat="1" ht="60.75" customHeight="1" x14ac:dyDescent="0.2">
      <c r="A29" s="60" t="s">
        <v>39</v>
      </c>
      <c r="B29" s="57" t="s">
        <v>54</v>
      </c>
      <c r="C29" s="63"/>
      <c r="D29" s="39" t="str">
        <f>IF(C29="ja","Der Outsourcingnehmer ist vertraglich zur Einhaltung des Datenschutzes und zur Gewährlesitung einer angemessen Informationssicherheit zu verpflichten (vgl. AGB ISDS).","")</f>
        <v/>
      </c>
      <c r="E29" s="74"/>
    </row>
    <row r="30" spans="1:5" s="13" customFormat="1" ht="13.15" customHeight="1" x14ac:dyDescent="0.2">
      <c r="A30" s="61"/>
      <c r="B30" s="58"/>
      <c r="C30" s="64"/>
      <c r="D30" s="40" t="str">
        <f>IF(C29="ja","Vertrag/Verträge in der rechten Spalte aufführen.","")</f>
        <v/>
      </c>
      <c r="E30" s="79"/>
    </row>
    <row r="31" spans="1:5" s="13" customFormat="1" ht="25.15" customHeight="1" x14ac:dyDescent="0.2">
      <c r="A31" s="61"/>
      <c r="B31" s="58"/>
      <c r="C31" s="65"/>
      <c r="D31" s="45" t="str">
        <f>IF(C29="nein","Weiter bei Pos. 1.1.","")</f>
        <v/>
      </c>
      <c r="E31" s="79"/>
    </row>
    <row r="32" spans="1:5" s="14" customFormat="1" ht="12.6" customHeight="1" x14ac:dyDescent="0.2">
      <c r="A32" s="62"/>
      <c r="B32" s="59"/>
      <c r="C32" s="66"/>
      <c r="D32" s="44" t="str">
        <f>IF(C29="?","Frage abklären.","")</f>
        <v/>
      </c>
      <c r="E32" s="76"/>
    </row>
    <row r="33" spans="1:5" s="21" customFormat="1" ht="13.9" customHeight="1" x14ac:dyDescent="0.2">
      <c r="A33" s="33" t="s">
        <v>22</v>
      </c>
      <c r="B33" s="34" t="s">
        <v>55</v>
      </c>
      <c r="C33" s="83"/>
      <c r="D33" s="84"/>
      <c r="E33" s="84"/>
    </row>
    <row r="34" spans="1:5" s="3" customFormat="1" ht="36" customHeight="1" x14ac:dyDescent="0.2">
      <c r="A34" s="60" t="s">
        <v>5</v>
      </c>
      <c r="B34" s="57" t="s">
        <v>72</v>
      </c>
      <c r="C34" s="63"/>
      <c r="D34" s="39" t="str">
        <f>IF(C34="ja","Die Zulässigkeit ist unter dem Vorbehalt, dass die nachfolgenden Bedingungen ebenfalls erfüllt sind, rechtlich zulässig. Weiter bei Pos. 2.1.","")</f>
        <v/>
      </c>
      <c r="E34" s="74"/>
    </row>
    <row r="35" spans="1:5" s="3" customFormat="1" ht="11.45" customHeight="1" x14ac:dyDescent="0.2">
      <c r="A35" s="61"/>
      <c r="B35" s="58"/>
      <c r="C35" s="64"/>
      <c r="D35" s="40" t="str">
        <f>IF(C34="ja","Rechtsgrundlage in der rechten Spalte aufführen.","")</f>
        <v/>
      </c>
      <c r="E35" s="75"/>
    </row>
    <row r="36" spans="1:5" s="3" customFormat="1" ht="11.25" x14ac:dyDescent="0.2">
      <c r="A36" s="61"/>
      <c r="B36" s="58"/>
      <c r="C36" s="65"/>
      <c r="D36" s="40" t="str">
        <f>IF(C34="nein","Für die Datenbearbeitung fehlt ein Rechtsgrund. Das Bearbeiten ist daher unzulässig.","")</f>
        <v/>
      </c>
      <c r="E36" s="75"/>
    </row>
    <row r="37" spans="1:5" s="3" customFormat="1" ht="32.25" customHeight="1" x14ac:dyDescent="0.2">
      <c r="A37" s="62"/>
      <c r="B37" s="59"/>
      <c r="C37" s="66"/>
      <c r="D37" s="44" t="str">
        <f>IF(C34="?","Frage abklären.","")</f>
        <v/>
      </c>
      <c r="E37" s="76"/>
    </row>
    <row r="38" spans="1:5" s="3" customFormat="1" ht="73.5" customHeight="1" x14ac:dyDescent="0.2">
      <c r="A38" s="60" t="s">
        <v>41</v>
      </c>
      <c r="B38" s="57" t="s">
        <v>73</v>
      </c>
      <c r="C38" s="63"/>
      <c r="D38" s="39" t="str">
        <f>IF(C38="ja","Die Zulässigkeit ist unter dem Vorbehalt, dass die nachfolgenden Bedingungen ebenfalls erfüllt sind, gegeben. Weiter bei Pos. 2.1.","")</f>
        <v/>
      </c>
      <c r="E38" s="74"/>
    </row>
    <row r="39" spans="1:5" s="3" customFormat="1" ht="11.45" customHeight="1" x14ac:dyDescent="0.2">
      <c r="A39" s="61"/>
      <c r="B39" s="58"/>
      <c r="C39" s="64"/>
      <c r="D39" s="40" t="str">
        <f>IF(C38="ja","Rechtsgrundlage in der rechten Spalte aufführen.","")</f>
        <v/>
      </c>
      <c r="E39" s="75"/>
    </row>
    <row r="40" spans="1:5" s="3" customFormat="1" ht="11.25" x14ac:dyDescent="0.2">
      <c r="A40" s="61"/>
      <c r="B40" s="58"/>
      <c r="C40" s="65"/>
      <c r="D40" s="40" t="str">
        <f>IF(C38="nein","Für die Datenbearbeitung fehlt ein entsprechender Rechtsgrund. Das Bearbeiten ist daher unzulässig.","")</f>
        <v/>
      </c>
      <c r="E40" s="75"/>
    </row>
    <row r="41" spans="1:5" s="3" customFormat="1" ht="12.6" customHeight="1" x14ac:dyDescent="0.2">
      <c r="A41" s="61"/>
      <c r="B41" s="58"/>
      <c r="C41" s="65"/>
      <c r="D41" s="40" t="str">
        <f>IF(C38="?","Frage abklären.","")</f>
        <v/>
      </c>
      <c r="E41" s="76"/>
    </row>
    <row r="42" spans="1:5" s="26" customFormat="1" ht="15" customHeight="1" x14ac:dyDescent="0.2">
      <c r="A42" s="15" t="s">
        <v>6</v>
      </c>
      <c r="B42" s="24" t="s">
        <v>56</v>
      </c>
      <c r="C42" s="73"/>
      <c r="D42" s="73"/>
      <c r="E42" s="73"/>
    </row>
    <row r="43" spans="1:5" s="26" customFormat="1" ht="11.45" customHeight="1" x14ac:dyDescent="0.2">
      <c r="A43" s="60" t="s">
        <v>7</v>
      </c>
      <c r="B43" s="57" t="s">
        <v>57</v>
      </c>
      <c r="C43" s="63"/>
      <c r="D43" s="39" t="str">
        <f>IF(C43="ja","Weiter bei Pos. 2.1a.","")</f>
        <v/>
      </c>
      <c r="E43" s="74"/>
    </row>
    <row r="44" spans="1:5" s="26" customFormat="1" ht="12.75" x14ac:dyDescent="0.2">
      <c r="A44" s="61"/>
      <c r="B44" s="58"/>
      <c r="C44" s="65"/>
      <c r="D44" s="45" t="str">
        <f>IF(C43="nein","So weit möglich ist gegenüber den betroffenen Personen für die entsprechende Transparenz zu sorgen.","")</f>
        <v/>
      </c>
      <c r="E44" s="75"/>
    </row>
    <row r="45" spans="1:5" s="26" customFormat="1" ht="10.9" customHeight="1" x14ac:dyDescent="0.2">
      <c r="A45" s="62"/>
      <c r="B45" s="59"/>
      <c r="C45" s="66"/>
      <c r="D45" s="44" t="str">
        <f>IF(C43="?","Frage abklären.","")</f>
        <v/>
      </c>
      <c r="E45" s="76"/>
    </row>
    <row r="46" spans="1:5" s="26" customFormat="1" ht="21.6" customHeight="1" x14ac:dyDescent="0.2">
      <c r="A46" s="60" t="s">
        <v>24</v>
      </c>
      <c r="B46" s="57" t="s">
        <v>86</v>
      </c>
      <c r="C46" s="63"/>
      <c r="D46" s="39" t="str">
        <f>IF(C46="ja","Es sind die gesetzlichen Grundlagen sowie der Zweck der Bearbeitung offenzulegen.","")</f>
        <v/>
      </c>
      <c r="E46" s="74"/>
    </row>
    <row r="47" spans="1:5" s="26" customFormat="1" ht="10.9" customHeight="1" x14ac:dyDescent="0.2">
      <c r="A47" s="61"/>
      <c r="B47" s="58"/>
      <c r="C47" s="65"/>
      <c r="D47" s="45" t="str">
        <f>IF(C46="nein","Weiter bei Pos.2.2.","")</f>
        <v/>
      </c>
      <c r="E47" s="75"/>
    </row>
    <row r="48" spans="1:5" s="26" customFormat="1" ht="10.9" customHeight="1" x14ac:dyDescent="0.2">
      <c r="A48" s="62"/>
      <c r="B48" s="59"/>
      <c r="C48" s="66"/>
      <c r="D48" s="44" t="str">
        <f>IF(C46="?","Frage abklären.","")</f>
        <v/>
      </c>
      <c r="E48" s="76"/>
    </row>
    <row r="49" spans="1:5" s="26" customFormat="1" ht="15" customHeight="1" x14ac:dyDescent="0.2">
      <c r="A49" s="60" t="s">
        <v>1</v>
      </c>
      <c r="B49" s="57" t="s">
        <v>74</v>
      </c>
      <c r="C49" s="63"/>
      <c r="D49" s="39" t="str">
        <f>IF(C49="ja","Weiter bei Pos. 3.1.","")</f>
        <v/>
      </c>
      <c r="E49" s="74"/>
    </row>
    <row r="50" spans="1:5" s="26" customFormat="1" ht="22.15" customHeight="1" x14ac:dyDescent="0.2">
      <c r="A50" s="61"/>
      <c r="B50" s="58"/>
      <c r="C50" s="65"/>
      <c r="D50" s="40" t="str">
        <f>IF(C49="nein","Die Beschaffung der Daten ist unzulässig und muss daher geändert werden.","")</f>
        <v/>
      </c>
      <c r="E50" s="75"/>
    </row>
    <row r="51" spans="1:5" s="26" customFormat="1" ht="10.9" customHeight="1" x14ac:dyDescent="0.2">
      <c r="A51" s="62"/>
      <c r="B51" s="59"/>
      <c r="C51" s="66"/>
      <c r="D51" s="44" t="str">
        <f>IF(C49="?","Frage abklären.","")</f>
        <v/>
      </c>
      <c r="E51" s="76"/>
    </row>
    <row r="52" spans="1:5" s="26" customFormat="1" ht="15" customHeight="1" x14ac:dyDescent="0.2">
      <c r="A52" s="15" t="s">
        <v>8</v>
      </c>
      <c r="B52" s="24" t="s">
        <v>82</v>
      </c>
      <c r="C52" s="73"/>
      <c r="D52" s="73"/>
      <c r="E52" s="73"/>
    </row>
    <row r="53" spans="1:5" s="26" customFormat="1" ht="11.45" customHeight="1" x14ac:dyDescent="0.2">
      <c r="A53" s="60" t="s">
        <v>23</v>
      </c>
      <c r="B53" s="57" t="s">
        <v>59</v>
      </c>
      <c r="C53" s="63"/>
      <c r="D53" s="39" t="str">
        <f>IF(C53="ja","Weiter bei Pos. 4.1","")</f>
        <v/>
      </c>
      <c r="E53" s="74"/>
    </row>
    <row r="54" spans="1:5" s="26" customFormat="1" ht="21.6" customHeight="1" x14ac:dyDescent="0.2">
      <c r="A54" s="61"/>
      <c r="B54" s="58"/>
      <c r="C54" s="65"/>
      <c r="D54" s="45" t="str">
        <f>IF(C53="nein","Weiter bei Pos. 3.2.","")</f>
        <v/>
      </c>
      <c r="E54" s="75"/>
    </row>
    <row r="55" spans="1:5" s="26" customFormat="1" ht="10.9" customHeight="1" x14ac:dyDescent="0.2">
      <c r="A55" s="62"/>
      <c r="B55" s="59"/>
      <c r="C55" s="66"/>
      <c r="D55" s="44" t="str">
        <f>IF(C53="?","Frage abklären.","")</f>
        <v/>
      </c>
      <c r="E55" s="76"/>
    </row>
    <row r="56" spans="1:5" s="26" customFormat="1" ht="11.45" customHeight="1" x14ac:dyDescent="0.2">
      <c r="A56" s="60" t="s">
        <v>25</v>
      </c>
      <c r="B56" s="57" t="s">
        <v>60</v>
      </c>
      <c r="C56" s="63"/>
      <c r="D56" s="39" t="str">
        <f>IF(C56="ja","Weiter bei Pos. 4.1","")</f>
        <v/>
      </c>
      <c r="E56" s="74"/>
    </row>
    <row r="57" spans="1:5" s="26" customFormat="1" ht="12.75" x14ac:dyDescent="0.2">
      <c r="A57" s="61"/>
      <c r="B57" s="58"/>
      <c r="C57" s="64"/>
      <c r="D57" s="40" t="str">
        <f>IF(C56="ja","Rechtsgrundlage in der rechten Spalte aufführen.","")</f>
        <v/>
      </c>
      <c r="E57" s="78"/>
    </row>
    <row r="58" spans="1:5" s="26" customFormat="1" ht="33" customHeight="1" x14ac:dyDescent="0.2">
      <c r="A58" s="61"/>
      <c r="B58" s="58"/>
      <c r="C58" s="65"/>
      <c r="D58" s="40" t="str">
        <f>IF(C56="nein","Es muss die Einwilligung der betroffenen Personen eigeholt oder aber auf die Datenberabeitung verzichtet werden.","")</f>
        <v/>
      </c>
      <c r="E58" s="75"/>
    </row>
    <row r="59" spans="1:5" s="26" customFormat="1" ht="10.9" customHeight="1" x14ac:dyDescent="0.2">
      <c r="A59" s="62"/>
      <c r="B59" s="59"/>
      <c r="C59" s="66"/>
      <c r="D59" s="44" t="str">
        <f>IF(C56="?","Frage abklären.","")</f>
        <v/>
      </c>
      <c r="E59" s="76"/>
    </row>
    <row r="60" spans="1:5" s="26" customFormat="1" ht="15" customHeight="1" x14ac:dyDescent="0.2">
      <c r="A60" s="15" t="s">
        <v>9</v>
      </c>
      <c r="B60" s="24" t="s">
        <v>58</v>
      </c>
      <c r="C60" s="73"/>
      <c r="D60" s="73"/>
      <c r="E60" s="73"/>
    </row>
    <row r="61" spans="1:5" s="26" customFormat="1" ht="11.45" customHeight="1" x14ac:dyDescent="0.2">
      <c r="A61" s="60" t="s">
        <v>10</v>
      </c>
      <c r="B61" s="57" t="s">
        <v>75</v>
      </c>
      <c r="C61" s="63"/>
      <c r="D61" s="39" t="str">
        <f>IF(C61="ja","Weiter bei Pos. 4.2","")</f>
        <v/>
      </c>
      <c r="E61" s="74"/>
    </row>
    <row r="62" spans="1:5" s="26" customFormat="1" ht="21.6" customHeight="1" x14ac:dyDescent="0.2">
      <c r="A62" s="61"/>
      <c r="B62" s="58"/>
      <c r="C62" s="65"/>
      <c r="D62" s="40" t="str">
        <f>IF(C61="nein","Es ist auf das Bearbeiten nicht notwendiger Daten zu verzichten.","")</f>
        <v/>
      </c>
      <c r="E62" s="75"/>
    </row>
    <row r="63" spans="1:5" s="26" customFormat="1" ht="10.9" customHeight="1" x14ac:dyDescent="0.2">
      <c r="A63" s="62"/>
      <c r="B63" s="59"/>
      <c r="C63" s="66"/>
      <c r="D63" s="44" t="str">
        <f>IF(C61="?","Frage abklären.","")</f>
        <v/>
      </c>
      <c r="E63" s="76"/>
    </row>
    <row r="64" spans="1:5" s="26" customFormat="1" ht="11.45" customHeight="1" x14ac:dyDescent="0.2">
      <c r="A64" s="60" t="s">
        <v>26</v>
      </c>
      <c r="B64" s="57" t="s">
        <v>61</v>
      </c>
      <c r="C64" s="63"/>
      <c r="D64" s="39" t="str">
        <f>IF(C64="ja","Weiter bei Pos. 4.2a.","")</f>
        <v/>
      </c>
      <c r="E64" s="74"/>
    </row>
    <row r="65" spans="1:5" s="26" customFormat="1" ht="31.15" customHeight="1" x14ac:dyDescent="0.2">
      <c r="A65" s="61"/>
      <c r="B65" s="58"/>
      <c r="C65" s="65"/>
      <c r="D65" s="40" t="str">
        <f>IF(C64="nein","Es sind die Benutzerrechte auf das Notwendige zu beschränken.","")</f>
        <v/>
      </c>
      <c r="E65" s="75"/>
    </row>
    <row r="66" spans="1:5" s="26" customFormat="1" ht="10.9" customHeight="1" x14ac:dyDescent="0.2">
      <c r="A66" s="62"/>
      <c r="B66" s="59"/>
      <c r="C66" s="66"/>
      <c r="D66" s="44" t="str">
        <f>IF(C64="?","Frage abklären.","")</f>
        <v/>
      </c>
      <c r="E66" s="76"/>
    </row>
    <row r="67" spans="1:5" s="26" customFormat="1" ht="10.9" customHeight="1" x14ac:dyDescent="0.2">
      <c r="A67" s="60" t="s">
        <v>28</v>
      </c>
      <c r="B67" s="57" t="s">
        <v>81</v>
      </c>
      <c r="C67" s="63"/>
      <c r="D67" s="39" t="str">
        <f>IF(C67="ja","Weiter bei Pos. 4.3","")</f>
        <v/>
      </c>
      <c r="E67" s="74"/>
    </row>
    <row r="68" spans="1:5" s="26" customFormat="1" ht="21.6" customHeight="1" x14ac:dyDescent="0.2">
      <c r="A68" s="61"/>
      <c r="B68" s="58"/>
      <c r="C68" s="65"/>
      <c r="D68" s="40" t="str">
        <f>IF(C67="nein","Es ist ein Benutzerberechtigungskonzept zu erstellen und zu implementieren.","")</f>
        <v/>
      </c>
      <c r="E68" s="75"/>
    </row>
    <row r="69" spans="1:5" s="26" customFormat="1" ht="10.9" customHeight="1" x14ac:dyDescent="0.2">
      <c r="A69" s="62"/>
      <c r="B69" s="59"/>
      <c r="C69" s="66"/>
      <c r="D69" s="44" t="str">
        <f>IF(C67="?","Frage abklären.","")</f>
        <v/>
      </c>
      <c r="E69" s="76"/>
    </row>
    <row r="70" spans="1:5" s="26" customFormat="1" ht="11.45" customHeight="1" x14ac:dyDescent="0.2">
      <c r="A70" s="60" t="s">
        <v>27</v>
      </c>
      <c r="B70" s="57" t="s">
        <v>83</v>
      </c>
      <c r="C70" s="63"/>
      <c r="D70" s="39" t="str">
        <f>IF(C70="ja","Weiter bei Pos. 5.1","")</f>
        <v/>
      </c>
      <c r="E70" s="74"/>
    </row>
    <row r="71" spans="1:5" s="26" customFormat="1" ht="52.9" customHeight="1" x14ac:dyDescent="0.2">
      <c r="A71" s="61"/>
      <c r="B71" s="58"/>
      <c r="C71" s="65"/>
      <c r="D71" s="40" t="str">
        <f>IF(C70="nein","Es ist durch ein entsprechendes Datenarchivierungs- und Löschungskonzept sicherzustellen, dass die Daten nicht länger bearbeitet werden, als sie für das Erreichen des Bearbeitungszwecks notwendig sind.","")</f>
        <v/>
      </c>
      <c r="E71" s="75"/>
    </row>
    <row r="72" spans="1:5" s="26" customFormat="1" ht="10.9" customHeight="1" x14ac:dyDescent="0.2">
      <c r="A72" s="62"/>
      <c r="B72" s="59"/>
      <c r="C72" s="66"/>
      <c r="D72" s="44" t="str">
        <f>IF(C70="?","Frage abklären.","")</f>
        <v/>
      </c>
      <c r="E72" s="76"/>
    </row>
    <row r="73" spans="1:5" s="26" customFormat="1" ht="15" customHeight="1" x14ac:dyDescent="0.2">
      <c r="A73" s="15" t="s">
        <v>11</v>
      </c>
      <c r="B73" s="24" t="s">
        <v>62</v>
      </c>
      <c r="C73" s="73"/>
      <c r="D73" s="73"/>
      <c r="E73" s="73"/>
    </row>
    <row r="74" spans="1:5" s="6" customFormat="1" ht="25.15" customHeight="1" x14ac:dyDescent="0.2">
      <c r="A74" s="60" t="s">
        <v>12</v>
      </c>
      <c r="B74" s="57" t="s">
        <v>76</v>
      </c>
      <c r="C74" s="63"/>
      <c r="D74" s="39" t="str">
        <f>IF(C74="ja","Weiter bei Pos. 5.2","")</f>
        <v/>
      </c>
      <c r="E74" s="74"/>
    </row>
    <row r="75" spans="1:5" s="11" customFormat="1" ht="11.25" x14ac:dyDescent="0.2">
      <c r="A75" s="61"/>
      <c r="B75" s="58"/>
      <c r="C75" s="65"/>
      <c r="D75" s="40" t="str">
        <f>IF(C74="nein","Es ist durch entsprechende Qualitätssicherungsmassnahmen dafür zu sorgen, dass die inhaltliche Richtigkeit gewährleistet ist.","")</f>
        <v/>
      </c>
      <c r="E75" s="75"/>
    </row>
    <row r="76" spans="1:5" s="11" customFormat="1" ht="12.6" customHeight="1" x14ac:dyDescent="0.2">
      <c r="A76" s="62"/>
      <c r="B76" s="59"/>
      <c r="C76" s="66"/>
      <c r="D76" s="44" t="str">
        <f>IF(C74="?","Frage abklären.","")</f>
        <v/>
      </c>
      <c r="E76" s="76"/>
    </row>
    <row r="77" spans="1:5" s="11" customFormat="1" ht="25.15" customHeight="1" x14ac:dyDescent="0.2">
      <c r="A77" s="60" t="s">
        <v>14</v>
      </c>
      <c r="B77" s="57" t="s">
        <v>63</v>
      </c>
      <c r="C77" s="63"/>
      <c r="D77" s="39" t="str">
        <f>IF(C77="ja","Weiter bei Pos. 5.3","")</f>
        <v/>
      </c>
      <c r="E77" s="74"/>
    </row>
    <row r="78" spans="1:5" s="11" customFormat="1" ht="42" customHeight="1" x14ac:dyDescent="0.2">
      <c r="A78" s="61"/>
      <c r="B78" s="58"/>
      <c r="C78" s="65"/>
      <c r="D78" s="40" t="str">
        <f>IF(C77="nein","Es ist durch entsprechende Qualitätssicherungsmassnahmen sicherzustellen, dass die Vollständigkeit der Daten gewährleistet ist.","")</f>
        <v/>
      </c>
      <c r="E78" s="75"/>
    </row>
    <row r="79" spans="1:5" s="6" customFormat="1" ht="12.6" customHeight="1" x14ac:dyDescent="0.2">
      <c r="A79" s="62"/>
      <c r="B79" s="59"/>
      <c r="C79" s="66"/>
      <c r="D79" s="40" t="str">
        <f>IF(C77="?","Frage abklären.","")</f>
        <v/>
      </c>
      <c r="E79" s="76"/>
    </row>
    <row r="80" spans="1:5" s="12" customFormat="1" ht="25.15" customHeight="1" x14ac:dyDescent="0.2">
      <c r="A80" s="60" t="s">
        <v>15</v>
      </c>
      <c r="B80" s="57" t="s">
        <v>84</v>
      </c>
      <c r="C80" s="63"/>
      <c r="D80" s="39" t="str">
        <f>IF(C80="ja","Weiter bei Pos. 6.1","")</f>
        <v/>
      </c>
      <c r="E80" s="74"/>
    </row>
    <row r="81" spans="1:5" s="6" customFormat="1" ht="32.450000000000003" customHeight="1" x14ac:dyDescent="0.2">
      <c r="A81" s="61"/>
      <c r="B81" s="58"/>
      <c r="C81" s="65"/>
      <c r="D81" s="40" t="str">
        <f>IF(C80="nein","Es ist durch entsprechende Massnahmen sicherzustellen, dass die Daten entsprechend dem Bearbeitungszweck aktuell sind.","")</f>
        <v/>
      </c>
      <c r="E81" s="75"/>
    </row>
    <row r="82" spans="1:5" s="53" customFormat="1" ht="12.6" customHeight="1" x14ac:dyDescent="0.2">
      <c r="A82" s="62"/>
      <c r="B82" s="59"/>
      <c r="C82" s="66"/>
      <c r="D82" s="44" t="str">
        <f>IF(C80="?","Frage abklären.","")</f>
        <v/>
      </c>
      <c r="E82" s="76"/>
    </row>
    <row r="83" spans="1:5" s="52" customFormat="1" ht="14.45" customHeight="1" x14ac:dyDescent="0.2">
      <c r="A83" s="15" t="s">
        <v>13</v>
      </c>
      <c r="B83" s="72" t="s">
        <v>64</v>
      </c>
      <c r="C83" s="73"/>
      <c r="D83" s="73"/>
      <c r="E83" s="73"/>
    </row>
    <row r="84" spans="1:5" s="28" customFormat="1" ht="14.45" customHeight="1" x14ac:dyDescent="0.2">
      <c r="A84" s="51" t="s">
        <v>16</v>
      </c>
      <c r="B84" s="29" t="s">
        <v>65</v>
      </c>
      <c r="C84" s="85"/>
      <c r="D84" s="85"/>
      <c r="E84" s="85"/>
    </row>
    <row r="85" spans="1:5" s="3" customFormat="1" ht="13.15" customHeight="1" x14ac:dyDescent="0.2">
      <c r="A85" s="60" t="s">
        <v>35</v>
      </c>
      <c r="B85" s="57" t="s">
        <v>69</v>
      </c>
      <c r="C85" s="63"/>
      <c r="D85" s="39" t="str">
        <f>IF(C85="ja","Weiter bei Pos. 6.1.1","")</f>
        <v/>
      </c>
      <c r="E85" s="74"/>
    </row>
    <row r="86" spans="1:5" s="6" customFormat="1" ht="12" customHeight="1" x14ac:dyDescent="0.2">
      <c r="A86" s="61"/>
      <c r="B86" s="58"/>
      <c r="C86" s="65"/>
      <c r="D86" s="45" t="str">
        <f>IF(C85="nein","Weiter bei Pos. 6.2.0","")</f>
        <v/>
      </c>
      <c r="E86" s="75"/>
    </row>
    <row r="87" spans="1:5" s="6" customFormat="1" ht="12" customHeight="1" x14ac:dyDescent="0.2">
      <c r="A87" s="62"/>
      <c r="B87" s="59"/>
      <c r="C87" s="66"/>
      <c r="D87" s="44" t="str">
        <f>IF(C85="?","Frage abklären.","")</f>
        <v/>
      </c>
      <c r="E87" s="76"/>
    </row>
    <row r="88" spans="1:5" s="3" customFormat="1" ht="12" customHeight="1" x14ac:dyDescent="0.2">
      <c r="A88" s="60" t="s">
        <v>30</v>
      </c>
      <c r="B88" s="57" t="s">
        <v>77</v>
      </c>
      <c r="C88" s="63"/>
      <c r="D88" s="39" t="str">
        <f>IF(C88="ja","Weiter bei Pos. 6.1.4","")</f>
        <v/>
      </c>
      <c r="E88" s="74"/>
    </row>
    <row r="89" spans="1:5" s="3" customFormat="1" ht="13.15" customHeight="1" x14ac:dyDescent="0.2">
      <c r="A89" s="61"/>
      <c r="B89" s="58"/>
      <c r="C89" s="64"/>
      <c r="D89" s="40" t="str">
        <f>IF(C88="ja","Rechtsgrundlage in der rechten Spalte aufführen.","")</f>
        <v/>
      </c>
      <c r="E89" s="78"/>
    </row>
    <row r="90" spans="1:5" s="6" customFormat="1" ht="12" customHeight="1" x14ac:dyDescent="0.2">
      <c r="A90" s="61"/>
      <c r="B90" s="58"/>
      <c r="C90" s="65"/>
      <c r="D90" s="45" t="str">
        <f>IF(C88="nein","Weiter bei Pos. 6.1.2.","")</f>
        <v/>
      </c>
      <c r="E90" s="75"/>
    </row>
    <row r="91" spans="1:5" s="6" customFormat="1" ht="12.6" customHeight="1" x14ac:dyDescent="0.2">
      <c r="A91" s="62"/>
      <c r="B91" s="59"/>
      <c r="C91" s="66"/>
      <c r="D91" s="44" t="str">
        <f>IF(C88="?","Frage abklären.","")</f>
        <v/>
      </c>
      <c r="E91" s="76"/>
    </row>
    <row r="92" spans="1:5" s="3" customFormat="1" ht="12" customHeight="1" x14ac:dyDescent="0.2">
      <c r="A92" s="60" t="s">
        <v>31</v>
      </c>
      <c r="B92" s="57" t="s">
        <v>78</v>
      </c>
      <c r="C92" s="63"/>
      <c r="D92" s="39" t="str">
        <f>IF(C92="ja","Weiter bei Pos. 6.2.0","")</f>
        <v/>
      </c>
      <c r="E92" s="74"/>
    </row>
    <row r="93" spans="1:5" s="3" customFormat="1" ht="21.6" customHeight="1" x14ac:dyDescent="0.2">
      <c r="A93" s="61"/>
      <c r="B93" s="58"/>
      <c r="C93" s="64"/>
      <c r="D93" s="40" t="str">
        <f>IF(C92="ja","Nachweis bzw. Rechtsgrundlage in der rechten Spalte aufführen.","")</f>
        <v/>
      </c>
      <c r="E93" s="78"/>
    </row>
    <row r="94" spans="1:5" s="6" customFormat="1" ht="12" customHeight="1" x14ac:dyDescent="0.2">
      <c r="A94" s="61"/>
      <c r="B94" s="58"/>
      <c r="C94" s="65"/>
      <c r="D94" s="45" t="str">
        <f>IF(C92="nein","Weiter bei Pos. 6.1.3.","")</f>
        <v/>
      </c>
      <c r="E94" s="75"/>
    </row>
    <row r="95" spans="1:5" s="6" customFormat="1" ht="12.6" customHeight="1" x14ac:dyDescent="0.2">
      <c r="A95" s="62"/>
      <c r="B95" s="59"/>
      <c r="C95" s="66"/>
      <c r="D95" s="44" t="str">
        <f>IF(C92="?","Frage abklären.","")</f>
        <v/>
      </c>
      <c r="E95" s="76"/>
    </row>
    <row r="96" spans="1:5" s="3" customFormat="1" ht="12" customHeight="1" x14ac:dyDescent="0.2">
      <c r="A96" s="60" t="s">
        <v>32</v>
      </c>
      <c r="B96" s="57" t="s">
        <v>87</v>
      </c>
      <c r="C96" s="63"/>
      <c r="D96" s="39" t="str">
        <f>IF(C96="ja","Weiter bei Pos. 6.2.0","")</f>
        <v/>
      </c>
      <c r="E96" s="74"/>
    </row>
    <row r="97" spans="1:5" s="3" customFormat="1" ht="13.15" customHeight="1" x14ac:dyDescent="0.2">
      <c r="A97" s="61"/>
      <c r="B97" s="58"/>
      <c r="C97" s="64"/>
      <c r="D97" s="40" t="str">
        <f>IF(C96="ja","Erläutern in der rechten Spalte.","")</f>
        <v/>
      </c>
      <c r="E97" s="78"/>
    </row>
    <row r="98" spans="1:5" s="6" customFormat="1" ht="11.45" customHeight="1" x14ac:dyDescent="0.2">
      <c r="A98" s="61"/>
      <c r="B98" s="58"/>
      <c r="C98" s="65"/>
      <c r="D98" s="40" t="str">
        <f>IF(C96="nein","Die Datenbekanntgabe ist nicht zulässig.","")</f>
        <v/>
      </c>
      <c r="E98" s="75"/>
    </row>
    <row r="99" spans="1:5" s="6" customFormat="1" ht="12.6" customHeight="1" x14ac:dyDescent="0.2">
      <c r="A99" s="62"/>
      <c r="B99" s="59"/>
      <c r="C99" s="66"/>
      <c r="D99" s="44" t="str">
        <f>IF(C96="?","Frage abklären.","")</f>
        <v/>
      </c>
      <c r="E99" s="76"/>
    </row>
    <row r="100" spans="1:5" s="6" customFormat="1" ht="45.75" customHeight="1" x14ac:dyDescent="0.2">
      <c r="A100" s="60" t="s">
        <v>40</v>
      </c>
      <c r="B100" s="57" t="s">
        <v>66</v>
      </c>
      <c r="C100" s="54"/>
      <c r="D100" s="39" t="str">
        <f>IF(C100="ja","Sofern die Möglichkeit des Online-Zugriffs nicht in einem Gesetz ausdrücklich vorgesehen ist, ist die rechtliche Zulässigkeit bei der kantonalen Datenschutzaufsichtsstelle abzuklären.","")</f>
        <v/>
      </c>
      <c r="E100" s="82"/>
    </row>
    <row r="101" spans="1:5" s="6" customFormat="1" ht="23.25" customHeight="1" x14ac:dyDescent="0.2">
      <c r="A101" s="61"/>
      <c r="B101" s="58"/>
      <c r="C101" s="55"/>
      <c r="D101" s="40" t="str">
        <f>IF(C100="ja","Rechtsgrundlage in der rechten Spalte aufführen.","")</f>
        <v/>
      </c>
      <c r="E101" s="75"/>
    </row>
    <row r="102" spans="1:5" s="6" customFormat="1" ht="12.6" customHeight="1" x14ac:dyDescent="0.2">
      <c r="A102" s="61"/>
      <c r="B102" s="58"/>
      <c r="C102" s="55"/>
      <c r="D102" s="45" t="str">
        <f>IF(C100="ja","Weiter bei Pos. 6.2.0","")</f>
        <v/>
      </c>
      <c r="E102" s="75"/>
    </row>
    <row r="103" spans="1:5" s="6" customFormat="1" ht="12.6" customHeight="1" x14ac:dyDescent="0.2">
      <c r="A103" s="61"/>
      <c r="B103" s="58"/>
      <c r="C103" s="55"/>
      <c r="D103" s="45" t="str">
        <f>IF(C100="nein","Weiter bei Pos. 6.2.","")</f>
        <v/>
      </c>
      <c r="E103" s="75"/>
    </row>
    <row r="104" spans="1:5" s="6" customFormat="1" ht="12.6" customHeight="1" x14ac:dyDescent="0.2">
      <c r="A104" s="62"/>
      <c r="B104" s="59"/>
      <c r="C104" s="56"/>
      <c r="D104" s="44" t="str">
        <f>IF(C100="?","Frage abklären.","")</f>
        <v/>
      </c>
      <c r="E104" s="76"/>
    </row>
    <row r="105" spans="1:5" s="28" customFormat="1" ht="14.45" customHeight="1" x14ac:dyDescent="0.2">
      <c r="A105" s="27" t="s">
        <v>29</v>
      </c>
      <c r="B105" s="29" t="s">
        <v>67</v>
      </c>
      <c r="C105" s="30"/>
      <c r="D105" s="46"/>
      <c r="E105" s="30"/>
    </row>
    <row r="106" spans="1:5" s="3" customFormat="1" ht="13.15" customHeight="1" x14ac:dyDescent="0.2">
      <c r="A106" s="60" t="s">
        <v>36</v>
      </c>
      <c r="B106" s="57" t="s">
        <v>68</v>
      </c>
      <c r="C106" s="63"/>
      <c r="D106" s="39" t="str">
        <f>IF(C106="ja","Weiter bei Pos. 6.2.1","")</f>
        <v/>
      </c>
      <c r="E106" s="74"/>
    </row>
    <row r="107" spans="1:5" s="6" customFormat="1" ht="12" customHeight="1" x14ac:dyDescent="0.2">
      <c r="A107" s="61"/>
      <c r="B107" s="58"/>
      <c r="C107" s="65"/>
      <c r="D107" s="50" t="str">
        <f>IF(C106="nein","Ende der Beurteilung","")</f>
        <v/>
      </c>
      <c r="E107" s="75"/>
    </row>
    <row r="108" spans="1:5" s="6" customFormat="1" ht="12" customHeight="1" x14ac:dyDescent="0.2">
      <c r="A108" s="62"/>
      <c r="B108" s="59"/>
      <c r="C108" s="66"/>
      <c r="D108" s="44" t="str">
        <f>IF(C106="?","Frage abklären.","")</f>
        <v/>
      </c>
      <c r="E108" s="76"/>
    </row>
    <row r="109" spans="1:5" s="3" customFormat="1" ht="12" customHeight="1" x14ac:dyDescent="0.2">
      <c r="A109" s="60" t="s">
        <v>33</v>
      </c>
      <c r="B109" s="57" t="s">
        <v>70</v>
      </c>
      <c r="C109" s="63"/>
      <c r="D109" s="49" t="str">
        <f>IF(C109="ja","Ende der Beurteilung.","")</f>
        <v/>
      </c>
      <c r="E109" s="74"/>
    </row>
    <row r="110" spans="1:5" s="3" customFormat="1" ht="13.15" customHeight="1" x14ac:dyDescent="0.2">
      <c r="A110" s="80"/>
      <c r="B110" s="58"/>
      <c r="C110" s="64"/>
      <c r="D110" s="40" t="str">
        <f>IF(C109="ja","Rechtsgrundlage in der rechten Spalte aufführen.","")</f>
        <v/>
      </c>
      <c r="E110" s="78"/>
    </row>
    <row r="111" spans="1:5" s="6" customFormat="1" ht="12" customHeight="1" x14ac:dyDescent="0.2">
      <c r="A111" s="80"/>
      <c r="B111" s="58"/>
      <c r="C111" s="65"/>
      <c r="D111" s="45" t="str">
        <f>IF(C109="nein","Weiter bei Pos. 6.2.2.","")</f>
        <v/>
      </c>
      <c r="E111" s="75"/>
    </row>
    <row r="112" spans="1:5" s="6" customFormat="1" ht="12.6" customHeight="1" x14ac:dyDescent="0.2">
      <c r="A112" s="81"/>
      <c r="B112" s="59"/>
      <c r="C112" s="66"/>
      <c r="D112" s="44" t="str">
        <f>IF(C109="?","Frage abklären.","")</f>
        <v/>
      </c>
      <c r="E112" s="76"/>
    </row>
    <row r="113" spans="1:5" s="3" customFormat="1" ht="12" customHeight="1" x14ac:dyDescent="0.2">
      <c r="A113" s="60" t="s">
        <v>34</v>
      </c>
      <c r="B113" s="57" t="s">
        <v>87</v>
      </c>
      <c r="C113" s="63"/>
      <c r="D113" s="49" t="str">
        <f>IF(C113="ja","Ende der Beurteilung.","")</f>
        <v/>
      </c>
      <c r="E113" s="74"/>
    </row>
    <row r="114" spans="1:5" s="3" customFormat="1" ht="13.15" customHeight="1" x14ac:dyDescent="0.2">
      <c r="A114" s="61"/>
      <c r="B114" s="58"/>
      <c r="C114" s="64"/>
      <c r="D114" s="40" t="str">
        <f>IF(C113="ja","Erläutern in der rechten Spalte.","")</f>
        <v/>
      </c>
      <c r="E114" s="78"/>
    </row>
    <row r="115" spans="1:5" s="6" customFormat="1" ht="12" customHeight="1" x14ac:dyDescent="0.2">
      <c r="A115" s="61"/>
      <c r="B115" s="58"/>
      <c r="C115" s="65"/>
      <c r="D115" s="45" t="str">
        <f>IF(C113="nein","Weiter bei Pos. 6.2.3.","")</f>
        <v/>
      </c>
      <c r="E115" s="75"/>
    </row>
    <row r="116" spans="1:5" s="6" customFormat="1" ht="12.6" customHeight="1" x14ac:dyDescent="0.2">
      <c r="A116" s="62"/>
      <c r="B116" s="59"/>
      <c r="C116" s="66"/>
      <c r="D116" s="44" t="str">
        <f>IF(C113="?","Frage abklären.","")</f>
        <v/>
      </c>
      <c r="E116" s="76"/>
    </row>
    <row r="117" spans="1:5" s="3" customFormat="1" ht="12" customHeight="1" x14ac:dyDescent="0.2">
      <c r="A117" s="60" t="s">
        <v>37</v>
      </c>
      <c r="B117" s="57" t="s">
        <v>79</v>
      </c>
      <c r="C117" s="63"/>
      <c r="D117" s="49" t="str">
        <f>IF(C117="ja","Ende der Beurteilung.","")</f>
        <v/>
      </c>
      <c r="E117" s="74"/>
    </row>
    <row r="118" spans="1:5" s="3" customFormat="1" ht="11.25" x14ac:dyDescent="0.2">
      <c r="A118" s="61"/>
      <c r="B118" s="58"/>
      <c r="C118" s="64"/>
      <c r="D118" s="40" t="str">
        <f>IF(C117="ja","Amtliche Veröffentlichung in der rechten Spalte aufführen.","")</f>
        <v/>
      </c>
      <c r="E118" s="78"/>
    </row>
    <row r="119" spans="1:5" s="6" customFormat="1" ht="12" customHeight="1" x14ac:dyDescent="0.2">
      <c r="A119" s="61"/>
      <c r="B119" s="58"/>
      <c r="C119" s="65"/>
      <c r="D119" s="45" t="str">
        <f>IF(C117="nein","Weiter bei Pos. 6.2.4.","")</f>
        <v/>
      </c>
      <c r="E119" s="75"/>
    </row>
    <row r="120" spans="1:5" s="6" customFormat="1" ht="12.6" customHeight="1" x14ac:dyDescent="0.2">
      <c r="A120" s="62"/>
      <c r="B120" s="59"/>
      <c r="C120" s="66"/>
      <c r="D120" s="44" t="str">
        <f>IF(C117="?","Frage abklären.","")</f>
        <v/>
      </c>
      <c r="E120" s="76"/>
    </row>
    <row r="121" spans="1:5" s="3" customFormat="1" ht="12" customHeight="1" x14ac:dyDescent="0.2">
      <c r="A121" s="60" t="s">
        <v>38</v>
      </c>
      <c r="B121" s="57" t="s">
        <v>80</v>
      </c>
      <c r="C121" s="63"/>
      <c r="D121" s="49" t="str">
        <f>IF(C121="ja","Ende der Beurteilung.","")</f>
        <v/>
      </c>
      <c r="E121" s="74"/>
    </row>
    <row r="122" spans="1:5" s="3" customFormat="1" ht="13.15" customHeight="1" x14ac:dyDescent="0.2">
      <c r="A122" s="61"/>
      <c r="B122" s="58"/>
      <c r="C122" s="64"/>
      <c r="D122" s="40" t="str">
        <f>IF(C121="ja","RRB in der rechten Spalte angeben.","")</f>
        <v/>
      </c>
      <c r="E122" s="78"/>
    </row>
    <row r="123" spans="1:5" s="6" customFormat="1" ht="22.15" customHeight="1" x14ac:dyDescent="0.2">
      <c r="A123" s="61"/>
      <c r="B123" s="58"/>
      <c r="C123" s="65"/>
      <c r="D123" s="40" t="str">
        <f>IF(C121="nein","Die Datenbekanntgabe an Private ist nicht zulässig.","")</f>
        <v/>
      </c>
      <c r="E123" s="75"/>
    </row>
    <row r="124" spans="1:5" s="6" customFormat="1" ht="12.6" customHeight="1" x14ac:dyDescent="0.2">
      <c r="A124" s="62"/>
      <c r="B124" s="59"/>
      <c r="C124" s="66"/>
      <c r="D124" s="44" t="str">
        <f>IF(C121="?","Frage abklären.","")</f>
        <v/>
      </c>
      <c r="E124" s="76"/>
    </row>
    <row r="125" spans="1:5" s="3" customFormat="1" ht="12" x14ac:dyDescent="0.2">
      <c r="A125" s="4"/>
      <c r="C125" s="16"/>
      <c r="D125" s="47"/>
    </row>
    <row r="126" spans="1:5" s="13" customFormat="1" ht="12" x14ac:dyDescent="0.2">
      <c r="A126" s="22"/>
      <c r="C126" s="23"/>
      <c r="D126" s="45"/>
    </row>
    <row r="127" spans="1:5" s="13" customFormat="1" ht="12" x14ac:dyDescent="0.2">
      <c r="A127" s="22"/>
      <c r="C127" s="23"/>
      <c r="D127" s="45"/>
    </row>
    <row r="128" spans="1:5" s="13" customFormat="1" ht="12" x14ac:dyDescent="0.2">
      <c r="A128" s="22"/>
      <c r="C128" s="23"/>
      <c r="D128" s="45"/>
    </row>
    <row r="129" spans="1:4" s="13" customFormat="1" ht="12" x14ac:dyDescent="0.2">
      <c r="A129" s="22"/>
      <c r="C129" s="23"/>
      <c r="D129" s="45"/>
    </row>
    <row r="130" spans="1:4" s="13" customFormat="1" ht="12" x14ac:dyDescent="0.2">
      <c r="A130" s="22"/>
      <c r="C130" s="23"/>
      <c r="D130" s="45"/>
    </row>
    <row r="131" spans="1:4" s="13" customFormat="1" ht="12" x14ac:dyDescent="0.2">
      <c r="A131" s="22"/>
      <c r="C131" s="23"/>
      <c r="D131" s="45"/>
    </row>
    <row r="132" spans="1:4" s="13" customFormat="1" ht="12" x14ac:dyDescent="0.2">
      <c r="A132" s="22"/>
      <c r="C132" s="23"/>
      <c r="D132" s="45"/>
    </row>
    <row r="133" spans="1:4" s="13" customFormat="1" ht="12" x14ac:dyDescent="0.2">
      <c r="A133" s="22"/>
      <c r="C133" s="23"/>
      <c r="D133" s="45"/>
    </row>
    <row r="134" spans="1:4" s="13" customFormat="1" ht="12" x14ac:dyDescent="0.2">
      <c r="A134" s="22"/>
      <c r="C134" s="23"/>
      <c r="D134" s="45"/>
    </row>
    <row r="135" spans="1:4" s="13" customFormat="1" ht="12" x14ac:dyDescent="0.2">
      <c r="A135" s="22"/>
      <c r="C135" s="23"/>
      <c r="D135" s="45"/>
    </row>
    <row r="136" spans="1:4" s="13" customFormat="1" ht="12" x14ac:dyDescent="0.2">
      <c r="A136" s="22"/>
      <c r="C136" s="23"/>
      <c r="D136" s="45"/>
    </row>
    <row r="137" spans="1:4" s="13" customFormat="1" ht="12" x14ac:dyDescent="0.2">
      <c r="A137" s="22"/>
      <c r="C137" s="23"/>
      <c r="D137" s="45"/>
    </row>
    <row r="138" spans="1:4" s="13" customFormat="1" ht="12" x14ac:dyDescent="0.2">
      <c r="A138" s="22"/>
      <c r="C138" s="23"/>
      <c r="D138" s="45"/>
    </row>
    <row r="139" spans="1:4" s="13" customFormat="1" ht="12" x14ac:dyDescent="0.2">
      <c r="A139" s="22"/>
      <c r="C139" s="23"/>
      <c r="D139" s="45"/>
    </row>
    <row r="140" spans="1:4" s="13" customFormat="1" ht="12" x14ac:dyDescent="0.2">
      <c r="A140" s="22"/>
      <c r="C140" s="23"/>
      <c r="D140" s="45"/>
    </row>
    <row r="141" spans="1:4" s="13" customFormat="1" ht="12" x14ac:dyDescent="0.2">
      <c r="A141" s="22"/>
      <c r="C141" s="23"/>
      <c r="D141" s="45"/>
    </row>
    <row r="142" spans="1:4" s="13" customFormat="1" ht="12" x14ac:dyDescent="0.2">
      <c r="A142" s="22"/>
      <c r="C142" s="23"/>
      <c r="D142" s="45"/>
    </row>
    <row r="143" spans="1:4" s="13" customFormat="1" ht="12" x14ac:dyDescent="0.2">
      <c r="A143" s="22"/>
      <c r="C143" s="23"/>
      <c r="D143" s="45"/>
    </row>
    <row r="144" spans="1:4" s="13" customFormat="1" ht="12" x14ac:dyDescent="0.2">
      <c r="A144" s="22"/>
      <c r="C144" s="23"/>
      <c r="D144" s="45"/>
    </row>
    <row r="145" spans="1:4" s="13" customFormat="1" ht="12" x14ac:dyDescent="0.2">
      <c r="A145" s="22"/>
      <c r="C145" s="23"/>
      <c r="D145" s="45"/>
    </row>
    <row r="146" spans="1:4" s="13" customFormat="1" ht="12" x14ac:dyDescent="0.2">
      <c r="A146" s="22"/>
      <c r="C146" s="23"/>
      <c r="D146" s="45"/>
    </row>
    <row r="147" spans="1:4" s="13" customFormat="1" ht="12" x14ac:dyDescent="0.2">
      <c r="A147" s="22"/>
      <c r="C147" s="23"/>
      <c r="D147" s="45"/>
    </row>
    <row r="148" spans="1:4" s="13" customFormat="1" ht="12" x14ac:dyDescent="0.2">
      <c r="A148" s="22"/>
      <c r="C148" s="23"/>
      <c r="D148" s="45"/>
    </row>
    <row r="149" spans="1:4" s="13" customFormat="1" ht="12" x14ac:dyDescent="0.2">
      <c r="A149" s="22"/>
      <c r="C149" s="23"/>
      <c r="D149" s="45"/>
    </row>
    <row r="150" spans="1:4" s="13" customFormat="1" ht="12" x14ac:dyDescent="0.2">
      <c r="A150" s="22"/>
      <c r="C150" s="23"/>
      <c r="D150" s="45"/>
    </row>
    <row r="151" spans="1:4" s="13" customFormat="1" ht="12" x14ac:dyDescent="0.2">
      <c r="A151" s="22"/>
      <c r="C151" s="23"/>
      <c r="D151" s="45"/>
    </row>
    <row r="152" spans="1:4" s="13" customFormat="1" ht="12" x14ac:dyDescent="0.2">
      <c r="A152" s="22"/>
      <c r="C152" s="23"/>
      <c r="D152" s="45"/>
    </row>
    <row r="153" spans="1:4" s="13" customFormat="1" ht="12" x14ac:dyDescent="0.2">
      <c r="A153" s="22"/>
      <c r="C153" s="23"/>
      <c r="D153" s="45"/>
    </row>
    <row r="154" spans="1:4" s="13" customFormat="1" ht="12" x14ac:dyDescent="0.2">
      <c r="A154" s="22"/>
      <c r="C154" s="23"/>
      <c r="D154" s="45"/>
    </row>
    <row r="155" spans="1:4" s="13" customFormat="1" ht="12" x14ac:dyDescent="0.2">
      <c r="A155" s="22"/>
      <c r="C155" s="23"/>
      <c r="D155" s="45"/>
    </row>
    <row r="156" spans="1:4" s="13" customFormat="1" ht="12" x14ac:dyDescent="0.2">
      <c r="A156" s="22"/>
      <c r="C156" s="23"/>
      <c r="D156" s="45"/>
    </row>
    <row r="157" spans="1:4" s="13" customFormat="1" ht="12" x14ac:dyDescent="0.2">
      <c r="A157" s="22"/>
      <c r="C157" s="23"/>
      <c r="D157" s="45"/>
    </row>
    <row r="158" spans="1:4" s="13" customFormat="1" ht="12" x14ac:dyDescent="0.2">
      <c r="A158" s="22"/>
      <c r="C158" s="23"/>
      <c r="D158" s="45"/>
    </row>
    <row r="159" spans="1:4" s="13" customFormat="1" ht="12" x14ac:dyDescent="0.2">
      <c r="A159" s="22"/>
      <c r="C159" s="23"/>
      <c r="D159" s="45"/>
    </row>
    <row r="160" spans="1:4" s="13" customFormat="1" ht="12" x14ac:dyDescent="0.2">
      <c r="A160" s="22"/>
      <c r="C160" s="23"/>
      <c r="D160" s="45"/>
    </row>
    <row r="161" spans="1:4" s="13" customFormat="1" ht="12" x14ac:dyDescent="0.2">
      <c r="A161" s="22"/>
      <c r="C161" s="23"/>
      <c r="D161" s="45"/>
    </row>
    <row r="162" spans="1:4" s="13" customFormat="1" ht="12" x14ac:dyDescent="0.2">
      <c r="A162" s="22"/>
      <c r="C162" s="23"/>
      <c r="D162" s="45"/>
    </row>
    <row r="163" spans="1:4" s="13" customFormat="1" ht="12" x14ac:dyDescent="0.2">
      <c r="A163" s="22"/>
      <c r="C163" s="23"/>
      <c r="D163" s="45"/>
    </row>
    <row r="164" spans="1:4" s="13" customFormat="1" ht="12" x14ac:dyDescent="0.2">
      <c r="A164" s="22"/>
      <c r="C164" s="23"/>
      <c r="D164" s="45"/>
    </row>
    <row r="165" spans="1:4" s="13" customFormat="1" ht="12" x14ac:dyDescent="0.2">
      <c r="A165" s="22"/>
      <c r="C165" s="23"/>
      <c r="D165" s="45"/>
    </row>
    <row r="166" spans="1:4" s="13" customFormat="1" ht="12" x14ac:dyDescent="0.2">
      <c r="A166" s="22"/>
      <c r="C166" s="23"/>
      <c r="D166" s="45"/>
    </row>
    <row r="167" spans="1:4" s="13" customFormat="1" ht="12" x14ac:dyDescent="0.2">
      <c r="A167" s="22"/>
      <c r="C167" s="23"/>
      <c r="D167" s="45"/>
    </row>
    <row r="168" spans="1:4" s="13" customFormat="1" ht="12" x14ac:dyDescent="0.2">
      <c r="A168" s="22"/>
      <c r="C168" s="23"/>
      <c r="D168" s="45"/>
    </row>
    <row r="169" spans="1:4" s="13" customFormat="1" ht="12" x14ac:dyDescent="0.2">
      <c r="A169" s="22"/>
      <c r="C169" s="23"/>
      <c r="D169" s="45"/>
    </row>
    <row r="170" spans="1:4" s="13" customFormat="1" ht="12" x14ac:dyDescent="0.2">
      <c r="A170" s="22"/>
      <c r="C170" s="23"/>
      <c r="D170" s="45"/>
    </row>
    <row r="171" spans="1:4" s="13" customFormat="1" ht="12" x14ac:dyDescent="0.2">
      <c r="A171" s="22"/>
      <c r="C171" s="23"/>
      <c r="D171" s="45"/>
    </row>
    <row r="172" spans="1:4" s="13" customFormat="1" ht="12" x14ac:dyDescent="0.2">
      <c r="A172" s="22"/>
      <c r="C172" s="23"/>
      <c r="D172" s="45"/>
    </row>
    <row r="173" spans="1:4" s="13" customFormat="1" ht="12" x14ac:dyDescent="0.2">
      <c r="A173" s="22"/>
      <c r="C173" s="23"/>
      <c r="D173" s="45"/>
    </row>
    <row r="174" spans="1:4" s="13" customFormat="1" ht="12" x14ac:dyDescent="0.2">
      <c r="A174" s="22"/>
      <c r="C174" s="23"/>
      <c r="D174" s="45"/>
    </row>
    <row r="175" spans="1:4" s="13" customFormat="1" ht="12" x14ac:dyDescent="0.2">
      <c r="A175" s="22"/>
      <c r="C175" s="23"/>
      <c r="D175" s="45"/>
    </row>
    <row r="176" spans="1:4" s="13" customFormat="1" ht="12" x14ac:dyDescent="0.2">
      <c r="A176" s="22"/>
      <c r="C176" s="23"/>
      <c r="D176" s="45"/>
    </row>
    <row r="177" spans="1:4" s="13" customFormat="1" ht="12" x14ac:dyDescent="0.2">
      <c r="A177" s="22"/>
      <c r="C177" s="23"/>
      <c r="D177" s="45"/>
    </row>
    <row r="178" spans="1:4" s="13" customFormat="1" ht="12" x14ac:dyDescent="0.2">
      <c r="A178" s="22"/>
      <c r="C178" s="23"/>
      <c r="D178" s="45"/>
    </row>
    <row r="179" spans="1:4" s="13" customFormat="1" ht="12" x14ac:dyDescent="0.2">
      <c r="A179" s="22"/>
      <c r="C179" s="23"/>
      <c r="D179" s="45"/>
    </row>
    <row r="180" spans="1:4" s="13" customFormat="1" ht="12" x14ac:dyDescent="0.2">
      <c r="A180" s="22"/>
      <c r="C180" s="23"/>
      <c r="D180" s="45"/>
    </row>
    <row r="181" spans="1:4" s="13" customFormat="1" ht="12" x14ac:dyDescent="0.2">
      <c r="A181" s="22"/>
      <c r="C181" s="23"/>
      <c r="D181" s="45"/>
    </row>
    <row r="182" spans="1:4" s="13" customFormat="1" ht="12" x14ac:dyDescent="0.2">
      <c r="A182" s="22"/>
      <c r="C182" s="23"/>
      <c r="D182" s="45"/>
    </row>
    <row r="183" spans="1:4" s="13" customFormat="1" ht="12" x14ac:dyDescent="0.2">
      <c r="A183" s="22"/>
      <c r="C183" s="23"/>
      <c r="D183" s="45"/>
    </row>
    <row r="184" spans="1:4" s="13" customFormat="1" ht="12" x14ac:dyDescent="0.2">
      <c r="A184" s="22"/>
      <c r="C184" s="23"/>
      <c r="D184" s="45"/>
    </row>
    <row r="185" spans="1:4" s="13" customFormat="1" ht="12" x14ac:dyDescent="0.2">
      <c r="A185" s="22"/>
      <c r="C185" s="23"/>
      <c r="D185" s="45"/>
    </row>
    <row r="186" spans="1:4" s="13" customFormat="1" ht="12" x14ac:dyDescent="0.2">
      <c r="A186" s="22"/>
      <c r="C186" s="23"/>
      <c r="D186" s="45"/>
    </row>
    <row r="187" spans="1:4" s="13" customFormat="1" ht="12" x14ac:dyDescent="0.2">
      <c r="A187" s="22"/>
      <c r="C187" s="23"/>
      <c r="D187" s="45"/>
    </row>
    <row r="188" spans="1:4" s="13" customFormat="1" ht="12" x14ac:dyDescent="0.2">
      <c r="A188" s="22"/>
      <c r="C188" s="23"/>
      <c r="D188" s="45"/>
    </row>
    <row r="189" spans="1:4" s="13" customFormat="1" ht="12" x14ac:dyDescent="0.2">
      <c r="A189" s="22"/>
      <c r="C189" s="23"/>
      <c r="D189" s="45"/>
    </row>
    <row r="190" spans="1:4" s="13" customFormat="1" ht="12" x14ac:dyDescent="0.2">
      <c r="A190" s="22"/>
      <c r="C190" s="23"/>
      <c r="D190" s="45"/>
    </row>
    <row r="191" spans="1:4" s="13" customFormat="1" ht="12" x14ac:dyDescent="0.2">
      <c r="A191" s="22"/>
      <c r="C191" s="23"/>
      <c r="D191" s="45"/>
    </row>
    <row r="192" spans="1:4" s="13" customFormat="1" ht="12" x14ac:dyDescent="0.2">
      <c r="A192" s="22"/>
      <c r="C192" s="23"/>
      <c r="D192" s="45"/>
    </row>
    <row r="193" spans="1:4" s="13" customFormat="1" ht="12" x14ac:dyDescent="0.2">
      <c r="A193" s="22"/>
      <c r="C193" s="23"/>
      <c r="D193" s="45"/>
    </row>
    <row r="194" spans="1:4" s="3" customFormat="1" ht="25.15" customHeight="1" x14ac:dyDescent="0.2">
      <c r="A194" s="4"/>
      <c r="C194" s="16"/>
      <c r="D194" s="47"/>
    </row>
    <row r="195" spans="1:4" s="3" customFormat="1" ht="25.15" customHeight="1" x14ac:dyDescent="0.2">
      <c r="A195" s="4"/>
      <c r="C195" s="16"/>
      <c r="D195" s="47"/>
    </row>
    <row r="196" spans="1:4" s="3" customFormat="1" ht="25.15" customHeight="1" x14ac:dyDescent="0.2">
      <c r="A196" s="4"/>
      <c r="C196" s="16"/>
      <c r="D196" s="47"/>
    </row>
    <row r="197" spans="1:4" s="3" customFormat="1" ht="25.15" customHeight="1" x14ac:dyDescent="0.2">
      <c r="A197" s="4"/>
      <c r="C197" s="16"/>
      <c r="D197" s="47"/>
    </row>
    <row r="198" spans="1:4" s="3" customFormat="1" ht="25.15" customHeight="1" x14ac:dyDescent="0.2">
      <c r="A198" s="4"/>
      <c r="C198" s="16"/>
      <c r="D198" s="47"/>
    </row>
    <row r="199" spans="1:4" s="3" customFormat="1" ht="25.15" customHeight="1" x14ac:dyDescent="0.2">
      <c r="A199" s="4"/>
      <c r="C199" s="16"/>
      <c r="D199" s="47"/>
    </row>
    <row r="200" spans="1:4" s="3" customFormat="1" ht="25.15" customHeight="1" x14ac:dyDescent="0.2">
      <c r="A200" s="4"/>
      <c r="C200" s="16"/>
      <c r="D200" s="47"/>
    </row>
    <row r="201" spans="1:4" s="3" customFormat="1" ht="25.15" customHeight="1" x14ac:dyDescent="0.2">
      <c r="A201" s="4"/>
      <c r="C201" s="16"/>
      <c r="D201" s="47"/>
    </row>
    <row r="202" spans="1:4" s="3" customFormat="1" ht="25.15" customHeight="1" x14ac:dyDescent="0.2">
      <c r="A202" s="4"/>
      <c r="C202" s="16"/>
      <c r="D202" s="47"/>
    </row>
    <row r="203" spans="1:4" s="3" customFormat="1" ht="25.15" customHeight="1" x14ac:dyDescent="0.2">
      <c r="A203" s="4"/>
      <c r="C203" s="16"/>
      <c r="D203" s="47"/>
    </row>
    <row r="204" spans="1:4" s="3" customFormat="1" ht="25.15" customHeight="1" x14ac:dyDescent="0.2">
      <c r="A204" s="4"/>
      <c r="C204" s="16"/>
      <c r="D204" s="47"/>
    </row>
    <row r="205" spans="1:4" s="3" customFormat="1" ht="25.15" customHeight="1" x14ac:dyDescent="0.2">
      <c r="A205" s="4"/>
      <c r="C205" s="16"/>
      <c r="D205" s="47"/>
    </row>
    <row r="206" spans="1:4" s="3" customFormat="1" ht="25.15" customHeight="1" x14ac:dyDescent="0.2">
      <c r="A206" s="4"/>
      <c r="C206" s="16"/>
      <c r="D206" s="47"/>
    </row>
    <row r="207" spans="1:4" s="3" customFormat="1" ht="25.15" customHeight="1" x14ac:dyDescent="0.2">
      <c r="A207" s="4"/>
      <c r="C207" s="16"/>
      <c r="D207" s="47"/>
    </row>
    <row r="208" spans="1:4" s="3" customFormat="1" ht="25.15" customHeight="1" x14ac:dyDescent="0.2">
      <c r="A208" s="4"/>
      <c r="C208" s="16"/>
      <c r="D208" s="47"/>
    </row>
    <row r="209" spans="1:4" s="3" customFormat="1" ht="25.15" customHeight="1" x14ac:dyDescent="0.2">
      <c r="A209" s="4"/>
      <c r="C209" s="16"/>
      <c r="D209" s="47"/>
    </row>
    <row r="210" spans="1:4" s="3" customFormat="1" ht="25.15" customHeight="1" x14ac:dyDescent="0.2">
      <c r="A210" s="4"/>
      <c r="C210" s="16"/>
      <c r="D210" s="47"/>
    </row>
    <row r="211" spans="1:4" s="3" customFormat="1" ht="25.15" customHeight="1" x14ac:dyDescent="0.2">
      <c r="A211" s="4"/>
      <c r="C211" s="16"/>
      <c r="D211" s="47"/>
    </row>
    <row r="212" spans="1:4" s="3" customFormat="1" ht="25.15" customHeight="1" x14ac:dyDescent="0.2">
      <c r="A212" s="4"/>
      <c r="C212" s="16"/>
      <c r="D212" s="47"/>
    </row>
    <row r="213" spans="1:4" s="3" customFormat="1" ht="25.15" customHeight="1" x14ac:dyDescent="0.2">
      <c r="A213" s="4"/>
      <c r="C213" s="16"/>
      <c r="D213" s="47"/>
    </row>
    <row r="214" spans="1:4" s="3" customFormat="1" ht="25.15" customHeight="1" x14ac:dyDescent="0.2">
      <c r="A214" s="4"/>
      <c r="C214" s="16"/>
      <c r="D214" s="47"/>
    </row>
    <row r="215" spans="1:4" s="3" customFormat="1" ht="25.15" customHeight="1" x14ac:dyDescent="0.2">
      <c r="A215" s="4"/>
      <c r="C215" s="16"/>
      <c r="D215" s="47"/>
    </row>
    <row r="216" spans="1:4" s="3" customFormat="1" ht="25.15" customHeight="1" x14ac:dyDescent="0.2">
      <c r="A216" s="4"/>
      <c r="C216" s="16"/>
      <c r="D216" s="47"/>
    </row>
    <row r="217" spans="1:4" s="3" customFormat="1" ht="25.15" customHeight="1" x14ac:dyDescent="0.2">
      <c r="A217" s="4"/>
      <c r="C217" s="16"/>
      <c r="D217" s="47"/>
    </row>
    <row r="218" spans="1:4" s="3" customFormat="1" ht="25.15" customHeight="1" x14ac:dyDescent="0.2">
      <c r="A218" s="4"/>
      <c r="C218" s="16"/>
      <c r="D218" s="47"/>
    </row>
    <row r="219" spans="1:4" s="3" customFormat="1" ht="25.15" customHeight="1" x14ac:dyDescent="0.2">
      <c r="A219" s="4"/>
      <c r="C219" s="16"/>
      <c r="D219" s="47"/>
    </row>
    <row r="220" spans="1:4" s="3" customFormat="1" ht="25.15" customHeight="1" x14ac:dyDescent="0.2">
      <c r="A220" s="4"/>
      <c r="C220" s="16"/>
      <c r="D220" s="47"/>
    </row>
    <row r="221" spans="1:4" s="3" customFormat="1" ht="25.15" customHeight="1" x14ac:dyDescent="0.2">
      <c r="A221" s="4"/>
      <c r="C221" s="16"/>
      <c r="D221" s="47"/>
    </row>
    <row r="222" spans="1:4" s="3" customFormat="1" ht="25.15" customHeight="1" x14ac:dyDescent="0.2">
      <c r="A222" s="4"/>
      <c r="C222" s="16"/>
      <c r="D222" s="47"/>
    </row>
    <row r="223" spans="1:4" s="3" customFormat="1" ht="25.15" customHeight="1" x14ac:dyDescent="0.2">
      <c r="A223" s="4"/>
      <c r="C223" s="16"/>
      <c r="D223" s="47"/>
    </row>
    <row r="224" spans="1:4" s="3" customFormat="1" ht="25.15" customHeight="1" x14ac:dyDescent="0.2">
      <c r="A224" s="4"/>
      <c r="C224" s="16"/>
      <c r="D224" s="47"/>
    </row>
    <row r="225" spans="1:4" s="3" customFormat="1" ht="25.15" customHeight="1" x14ac:dyDescent="0.2">
      <c r="A225" s="4"/>
      <c r="C225" s="16"/>
      <c r="D225" s="47"/>
    </row>
    <row r="226" spans="1:4" s="3" customFormat="1" ht="25.15" customHeight="1" x14ac:dyDescent="0.2">
      <c r="A226" s="4"/>
      <c r="C226" s="16"/>
      <c r="D226" s="47"/>
    </row>
    <row r="227" spans="1:4" s="3" customFormat="1" ht="25.15" customHeight="1" x14ac:dyDescent="0.2">
      <c r="A227" s="4"/>
      <c r="C227" s="16"/>
      <c r="D227" s="47"/>
    </row>
    <row r="228" spans="1:4" s="3" customFormat="1" ht="25.15" customHeight="1" x14ac:dyDescent="0.2">
      <c r="A228" s="4"/>
      <c r="C228" s="16"/>
      <c r="D228" s="47"/>
    </row>
    <row r="229" spans="1:4" s="3" customFormat="1" ht="25.15" customHeight="1" x14ac:dyDescent="0.2">
      <c r="A229" s="4"/>
      <c r="C229" s="16"/>
      <c r="D229" s="47"/>
    </row>
    <row r="230" spans="1:4" s="3" customFormat="1" ht="25.15" customHeight="1" x14ac:dyDescent="0.2">
      <c r="A230" s="4"/>
      <c r="C230" s="16"/>
      <c r="D230" s="47"/>
    </row>
    <row r="231" spans="1:4" s="3" customFormat="1" ht="25.15" customHeight="1" x14ac:dyDescent="0.2">
      <c r="A231" s="4"/>
      <c r="C231" s="16"/>
      <c r="D231" s="47"/>
    </row>
    <row r="232" spans="1:4" s="3" customFormat="1" ht="25.15" customHeight="1" x14ac:dyDescent="0.2">
      <c r="A232" s="4"/>
      <c r="C232" s="16"/>
      <c r="D232" s="47"/>
    </row>
    <row r="233" spans="1:4" s="3" customFormat="1" ht="25.15" customHeight="1" x14ac:dyDescent="0.2">
      <c r="A233" s="4"/>
      <c r="C233" s="16"/>
      <c r="D233" s="47"/>
    </row>
    <row r="234" spans="1:4" s="3" customFormat="1" ht="25.15" customHeight="1" x14ac:dyDescent="0.2">
      <c r="A234" s="4"/>
      <c r="C234" s="16"/>
      <c r="D234" s="47"/>
    </row>
    <row r="235" spans="1:4" s="3" customFormat="1" ht="25.15" customHeight="1" x14ac:dyDescent="0.2">
      <c r="A235" s="4"/>
      <c r="C235" s="16"/>
      <c r="D235" s="47"/>
    </row>
    <row r="236" spans="1:4" s="3" customFormat="1" ht="25.15" customHeight="1" x14ac:dyDescent="0.2">
      <c r="A236" s="4"/>
      <c r="C236" s="16"/>
      <c r="D236" s="47"/>
    </row>
    <row r="237" spans="1:4" s="3" customFormat="1" ht="25.15" customHeight="1" x14ac:dyDescent="0.2">
      <c r="A237" s="4"/>
      <c r="C237" s="16"/>
      <c r="D237" s="47"/>
    </row>
    <row r="238" spans="1:4" s="3" customFormat="1" ht="25.15" customHeight="1" x14ac:dyDescent="0.2">
      <c r="A238" s="4"/>
      <c r="C238" s="16"/>
      <c r="D238" s="47"/>
    </row>
    <row r="239" spans="1:4" s="3" customFormat="1" ht="25.15" customHeight="1" x14ac:dyDescent="0.2">
      <c r="A239" s="4"/>
      <c r="C239" s="16"/>
      <c r="D239" s="47"/>
    </row>
    <row r="240" spans="1:4" s="3" customFormat="1" ht="25.15" customHeight="1" x14ac:dyDescent="0.2">
      <c r="A240" s="4"/>
      <c r="C240" s="16"/>
      <c r="D240" s="47"/>
    </row>
    <row r="241" spans="1:4" s="3" customFormat="1" ht="25.15" customHeight="1" x14ac:dyDescent="0.2">
      <c r="A241" s="4"/>
      <c r="C241" s="16"/>
      <c r="D241" s="47"/>
    </row>
    <row r="242" spans="1:4" s="3" customFormat="1" ht="25.15" customHeight="1" x14ac:dyDescent="0.2">
      <c r="A242" s="4"/>
      <c r="C242" s="16"/>
      <c r="D242" s="47"/>
    </row>
    <row r="243" spans="1:4" s="3" customFormat="1" ht="25.15" customHeight="1" x14ac:dyDescent="0.2">
      <c r="A243" s="4"/>
      <c r="C243" s="16"/>
      <c r="D243" s="47"/>
    </row>
    <row r="244" spans="1:4" s="3" customFormat="1" ht="25.15" customHeight="1" x14ac:dyDescent="0.2">
      <c r="A244" s="4"/>
      <c r="C244" s="16"/>
      <c r="D244" s="47"/>
    </row>
    <row r="245" spans="1:4" s="3" customFormat="1" ht="25.15" customHeight="1" x14ac:dyDescent="0.2">
      <c r="A245" s="4"/>
      <c r="C245" s="16"/>
      <c r="D245" s="47"/>
    </row>
    <row r="246" spans="1:4" s="3" customFormat="1" ht="25.15" customHeight="1" x14ac:dyDescent="0.2">
      <c r="A246" s="4"/>
      <c r="C246" s="16"/>
      <c r="D246" s="47"/>
    </row>
    <row r="247" spans="1:4" s="3" customFormat="1" ht="25.15" customHeight="1" x14ac:dyDescent="0.2">
      <c r="A247" s="4"/>
      <c r="C247" s="16"/>
      <c r="D247" s="47"/>
    </row>
    <row r="248" spans="1:4" s="3" customFormat="1" ht="25.15" customHeight="1" x14ac:dyDescent="0.2">
      <c r="A248" s="4"/>
      <c r="C248" s="16"/>
      <c r="D248" s="47"/>
    </row>
    <row r="249" spans="1:4" s="3" customFormat="1" ht="25.15" customHeight="1" x14ac:dyDescent="0.2">
      <c r="A249" s="4"/>
      <c r="C249" s="16"/>
      <c r="D249" s="47"/>
    </row>
    <row r="250" spans="1:4" s="3" customFormat="1" ht="25.15" customHeight="1" x14ac:dyDescent="0.2">
      <c r="A250" s="4"/>
      <c r="C250" s="16"/>
      <c r="D250" s="47"/>
    </row>
    <row r="251" spans="1:4" s="3" customFormat="1" ht="25.15" customHeight="1" x14ac:dyDescent="0.2">
      <c r="A251" s="4"/>
      <c r="C251" s="16"/>
      <c r="D251" s="47"/>
    </row>
    <row r="252" spans="1:4" s="3" customFormat="1" ht="25.15" customHeight="1" x14ac:dyDescent="0.2">
      <c r="A252" s="4"/>
      <c r="C252" s="16"/>
      <c r="D252" s="47"/>
    </row>
    <row r="253" spans="1:4" s="3" customFormat="1" ht="25.15" customHeight="1" x14ac:dyDescent="0.2">
      <c r="A253" s="4"/>
      <c r="C253" s="16"/>
      <c r="D253" s="47"/>
    </row>
    <row r="254" spans="1:4" s="3" customFormat="1" ht="25.15" customHeight="1" x14ac:dyDescent="0.2">
      <c r="A254" s="4"/>
      <c r="C254" s="16"/>
      <c r="D254" s="47"/>
    </row>
    <row r="255" spans="1:4" s="3" customFormat="1" ht="25.15" customHeight="1" x14ac:dyDescent="0.2">
      <c r="A255" s="4"/>
      <c r="C255" s="16"/>
      <c r="D255" s="47"/>
    </row>
    <row r="256" spans="1:4" s="3" customFormat="1" ht="25.15" customHeight="1" x14ac:dyDescent="0.2">
      <c r="A256" s="4"/>
      <c r="C256" s="16"/>
      <c r="D256" s="47"/>
    </row>
    <row r="257" spans="1:4" s="3" customFormat="1" ht="25.15" customHeight="1" x14ac:dyDescent="0.2">
      <c r="A257" s="4"/>
      <c r="C257" s="16"/>
      <c r="D257" s="47"/>
    </row>
    <row r="258" spans="1:4" s="3" customFormat="1" ht="25.15" customHeight="1" x14ac:dyDescent="0.2">
      <c r="A258" s="4"/>
      <c r="C258" s="16"/>
      <c r="D258" s="47"/>
    </row>
    <row r="259" spans="1:4" s="3" customFormat="1" ht="25.15" customHeight="1" x14ac:dyDescent="0.2">
      <c r="A259" s="4"/>
      <c r="C259" s="16"/>
      <c r="D259" s="47"/>
    </row>
  </sheetData>
  <sheetProtection selectLockedCells="1"/>
  <protectedRanges>
    <protectedRange password="CA4D" sqref="A1:B2 B19:B20 B109:B112 B22:B23 B25:B31 B16:B17 B9:B14 A9:A33 A34:B108 A5:B8 A113:B124" name="Bereich1"/>
  </protectedRanges>
  <mergeCells count="134">
    <mergeCell ref="E121:E124"/>
    <mergeCell ref="C33:E33"/>
    <mergeCell ref="C42:E42"/>
    <mergeCell ref="C52:E52"/>
    <mergeCell ref="C60:E60"/>
    <mergeCell ref="C73:E73"/>
    <mergeCell ref="C84:E84"/>
    <mergeCell ref="E117:E120"/>
    <mergeCell ref="E113:E116"/>
    <mergeCell ref="A109:A112"/>
    <mergeCell ref="A121:A124"/>
    <mergeCell ref="B121:B124"/>
    <mergeCell ref="C121:C124"/>
    <mergeCell ref="A117:A120"/>
    <mergeCell ref="B117:B120"/>
    <mergeCell ref="C117:C120"/>
    <mergeCell ref="A113:A116"/>
    <mergeCell ref="B113:B116"/>
    <mergeCell ref="C113:C116"/>
    <mergeCell ref="B109:B112"/>
    <mergeCell ref="C109:C112"/>
    <mergeCell ref="E109:E112"/>
    <mergeCell ref="E12:E15"/>
    <mergeCell ref="E19:E21"/>
    <mergeCell ref="E22:E24"/>
    <mergeCell ref="E25:E28"/>
    <mergeCell ref="E29:E32"/>
    <mergeCell ref="B83:E83"/>
    <mergeCell ref="E46:E48"/>
    <mergeCell ref="E100:E104"/>
    <mergeCell ref="A106:A108"/>
    <mergeCell ref="B106:B108"/>
    <mergeCell ref="C106:C108"/>
    <mergeCell ref="E106:E108"/>
    <mergeCell ref="A96:A99"/>
    <mergeCell ref="B96:B99"/>
    <mergeCell ref="C96:C99"/>
    <mergeCell ref="E96:E99"/>
    <mergeCell ref="A100:A104"/>
    <mergeCell ref="B100:B104"/>
    <mergeCell ref="A85:A87"/>
    <mergeCell ref="B85:B87"/>
    <mergeCell ref="C85:C87"/>
    <mergeCell ref="E85:E87"/>
    <mergeCell ref="A80:A82"/>
    <mergeCell ref="B80:B82"/>
    <mergeCell ref="C80:C82"/>
    <mergeCell ref="E80:E82"/>
    <mergeCell ref="A92:A95"/>
    <mergeCell ref="B92:B95"/>
    <mergeCell ref="E92:E95"/>
    <mergeCell ref="C92:C95"/>
    <mergeCell ref="A88:A91"/>
    <mergeCell ref="B88:B91"/>
    <mergeCell ref="C88:C91"/>
    <mergeCell ref="E88:E91"/>
    <mergeCell ref="E70:E72"/>
    <mergeCell ref="A67:A69"/>
    <mergeCell ref="B67:B69"/>
    <mergeCell ref="C67:C69"/>
    <mergeCell ref="E67:E69"/>
    <mergeCell ref="C70:C72"/>
    <mergeCell ref="A77:A79"/>
    <mergeCell ref="B77:B79"/>
    <mergeCell ref="C77:C79"/>
    <mergeCell ref="E77:E79"/>
    <mergeCell ref="A74:A76"/>
    <mergeCell ref="B74:B76"/>
    <mergeCell ref="C74:C76"/>
    <mergeCell ref="E74:E76"/>
    <mergeCell ref="A64:A66"/>
    <mergeCell ref="B64:B66"/>
    <mergeCell ref="C64:C66"/>
    <mergeCell ref="E64:E66"/>
    <mergeCell ref="A61:A63"/>
    <mergeCell ref="B61:B63"/>
    <mergeCell ref="C61:C63"/>
    <mergeCell ref="E61:E63"/>
    <mergeCell ref="E34:E37"/>
    <mergeCell ref="E49:E51"/>
    <mergeCell ref="A53:A55"/>
    <mergeCell ref="B53:B55"/>
    <mergeCell ref="C53:C55"/>
    <mergeCell ref="E53:E55"/>
    <mergeCell ref="C49:C51"/>
    <mergeCell ref="A49:A51"/>
    <mergeCell ref="B49:B51"/>
    <mergeCell ref="E56:E59"/>
    <mergeCell ref="B25:B28"/>
    <mergeCell ref="C25:C28"/>
    <mergeCell ref="C19:C21"/>
    <mergeCell ref="E43:E45"/>
    <mergeCell ref="A38:A41"/>
    <mergeCell ref="B38:B41"/>
    <mergeCell ref="C38:C41"/>
    <mergeCell ref="E38:E41"/>
    <mergeCell ref="C6:D6"/>
    <mergeCell ref="C7:D7"/>
    <mergeCell ref="C16:C18"/>
    <mergeCell ref="A43:A45"/>
    <mergeCell ref="B43:B45"/>
    <mergeCell ref="B16:B18"/>
    <mergeCell ref="A19:A21"/>
    <mergeCell ref="B19:B21"/>
    <mergeCell ref="E16:E18"/>
    <mergeCell ref="A29:A32"/>
    <mergeCell ref="B29:B32"/>
    <mergeCell ref="C29:C32"/>
    <mergeCell ref="A22:A24"/>
    <mergeCell ref="B22:B24"/>
    <mergeCell ref="C100:C104"/>
    <mergeCell ref="B46:B48"/>
    <mergeCell ref="A56:A59"/>
    <mergeCell ref="B56:B59"/>
    <mergeCell ref="C56:C59"/>
    <mergeCell ref="A70:A72"/>
    <mergeCell ref="B70:B72"/>
    <mergeCell ref="A5:B5"/>
    <mergeCell ref="A6:B6"/>
    <mergeCell ref="A7:B7"/>
    <mergeCell ref="B34:B37"/>
    <mergeCell ref="A34:A37"/>
    <mergeCell ref="C34:C37"/>
    <mergeCell ref="C5:D5"/>
    <mergeCell ref="A16:A18"/>
    <mergeCell ref="C22:C24"/>
    <mergeCell ref="A25:A28"/>
    <mergeCell ref="C43:C45"/>
    <mergeCell ref="A12:A15"/>
    <mergeCell ref="B12:B15"/>
    <mergeCell ref="C12:C15"/>
    <mergeCell ref="B11:E11"/>
    <mergeCell ref="C46:C48"/>
    <mergeCell ref="A46:A48"/>
  </mergeCells>
  <phoneticPr fontId="2" type="noConversion"/>
  <conditionalFormatting sqref="C96:C97 C109:C110 C106 C113:C114 C117:C118 C92:C93 C121:C122 C67 C88:C89 C74 C85 C77 C80 C70 C53 C56:C57 C49 C41 C43 C46 C61 C64 C38:C39 C25:C26 C19 C22 C16 C28:C30 C34:C35 C12:C13">
    <cfRule type="cellIs" dxfId="2" priority="1" stopIfTrue="1" operator="equal">
      <formula>"j"</formula>
    </cfRule>
    <cfRule type="cellIs" dxfId="1" priority="2" stopIfTrue="1" operator="equal">
      <formula>"n"</formula>
    </cfRule>
    <cfRule type="cellIs" dxfId="0" priority="3" stopIfTrue="1" operator="equal">
      <formula>"u"</formula>
    </cfRule>
  </conditionalFormatting>
  <pageMargins left="0.78740157480314965" right="0.78740157480314965" top="1.03" bottom="0.75" header="0.44" footer="0.34"/>
  <pageSetup paperSize="9" orientation="landscape" r:id="rId1"/>
  <headerFooter alignWithMargins="0">
    <oddHeader>&amp;LOffice d'informatique et d'organisation&amp;RSécurité de l'information et protection des données
Liste de contrôle Evaluation de la protection des données</oddHeader>
    <oddFooter>&amp;L&amp;9© Safe+Legal AG 2005&amp;C&amp;9&amp;F&amp;R&amp;9Page  &amp;P/&amp;N</oddFooter>
  </headerFooter>
  <rowBreaks count="5" manualBreakCount="5">
    <brk id="24" max="16383" man="1"/>
    <brk id="37" max="16383" man="1"/>
    <brk id="63" max="16383" man="1"/>
    <brk id="82" max="16383" man="1"/>
    <brk id="116" max="16383" man="1"/>
  </rowBreaks>
  <ignoredErrors>
    <ignoredError sqref="A96 A92" twoDigitTextYear="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Checkliste</vt:lpstr>
      <vt:lpstr>Checkliste!Druckbereich</vt:lpstr>
    </vt:vector>
  </TitlesOfParts>
  <Company>Amt für Informatik und Organisation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Checkliste Datenschutzbeurteilung</dc:title>
  <dc:subject>Datenschutzbeurteilung</dc:subject>
  <dc:creator>Buri Ueli, DIJ-DSA</dc:creator>
  <cp:keywords>ISDS, Datenschutzbeurteilung, Checkliste</cp:keywords>
  <cp:lastModifiedBy>Bennet Anders, DIJ-DSA</cp:lastModifiedBy>
  <cp:lastPrinted>2009-08-25T12:07:15Z</cp:lastPrinted>
  <dcterms:created xsi:type="dcterms:W3CDTF">2004-08-17T11:59:58Z</dcterms:created>
  <dcterms:modified xsi:type="dcterms:W3CDTF">2021-11-04T13:44:33Z</dcterms:modified>
</cp:coreProperties>
</file>