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Temp\"/>
    </mc:Choice>
  </mc:AlternateContent>
  <bookViews>
    <workbookView xWindow="120" yWindow="132" windowWidth="11352" windowHeight="12336"/>
  </bookViews>
  <sheets>
    <sheet name="Checkliste" sheetId="1" r:id="rId1"/>
  </sheets>
  <definedNames>
    <definedName name="_xlnm.Print_Area" localSheetId="0">Checkliste!$A$4:$E$124</definedName>
  </definedNames>
  <calcPr calcId="162913"/>
</workbook>
</file>

<file path=xl/calcChain.xml><?xml version="1.0" encoding="utf-8"?>
<calcChain xmlns="http://schemas.openxmlformats.org/spreadsheetml/2006/main">
  <c r="D107" i="1" l="1"/>
  <c r="D106" i="1"/>
  <c r="D102" i="1"/>
  <c r="D96" i="1"/>
  <c r="D92" i="1"/>
  <c r="D88" i="1"/>
  <c r="D86" i="1"/>
  <c r="D85" i="1"/>
  <c r="D80" i="1"/>
  <c r="D77" i="1"/>
  <c r="D74" i="1"/>
  <c r="D70" i="1"/>
  <c r="D67" i="1"/>
  <c r="D61" i="1"/>
  <c r="D56" i="1"/>
  <c r="D53" i="1"/>
  <c r="D34" i="1"/>
  <c r="D25" i="1"/>
  <c r="D100" i="1"/>
  <c r="D104" i="1"/>
  <c r="D99" i="1"/>
  <c r="D103" i="1"/>
  <c r="D71" i="1"/>
  <c r="D16" i="1"/>
  <c r="D118" i="1"/>
  <c r="D111" i="1"/>
  <c r="D109" i="1"/>
  <c r="D98" i="1"/>
  <c r="D101" i="1"/>
  <c r="D45" i="1"/>
  <c r="D113" i="1"/>
  <c r="D14" i="1"/>
  <c r="D29" i="1"/>
  <c r="D22" i="1"/>
  <c r="D65" i="1"/>
  <c r="D122" i="1"/>
  <c r="D27" i="1"/>
  <c r="D119" i="1"/>
  <c r="D115" i="1"/>
  <c r="D90" i="1"/>
  <c r="D30" i="1"/>
  <c r="D26" i="1"/>
  <c r="D19" i="1"/>
  <c r="D12" i="1"/>
  <c r="D13" i="1"/>
  <c r="D123" i="1"/>
  <c r="D124" i="1"/>
  <c r="D121" i="1"/>
  <c r="D117" i="1"/>
  <c r="D114" i="1"/>
  <c r="D97" i="1"/>
  <c r="D94" i="1"/>
  <c r="D93" i="1"/>
  <c r="D120" i="1"/>
  <c r="D116" i="1"/>
  <c r="D112" i="1"/>
  <c r="D110" i="1"/>
  <c r="D108" i="1"/>
  <c r="D95" i="1"/>
  <c r="D89" i="1"/>
  <c r="D91" i="1"/>
  <c r="D87" i="1"/>
  <c r="D81" i="1"/>
  <c r="D78" i="1"/>
  <c r="D75" i="1"/>
  <c r="D82" i="1"/>
  <c r="D79" i="1"/>
  <c r="D76" i="1"/>
  <c r="D68" i="1"/>
  <c r="D69" i="1"/>
  <c r="D64" i="1"/>
  <c r="D62" i="1"/>
  <c r="D72" i="1"/>
  <c r="D66" i="1"/>
  <c r="D63" i="1"/>
  <c r="D57" i="1"/>
  <c r="D58" i="1"/>
  <c r="D54" i="1"/>
  <c r="D46" i="1"/>
  <c r="D38" i="1"/>
  <c r="D39" i="1"/>
  <c r="D40" i="1"/>
  <c r="D36" i="1"/>
  <c r="D23" i="1"/>
  <c r="D20" i="1"/>
  <c r="D17" i="1"/>
  <c r="D15" i="1"/>
  <c r="D43" i="1"/>
  <c r="D47" i="1"/>
  <c r="D48" i="1"/>
  <c r="D59" i="1"/>
  <c r="D55" i="1"/>
  <c r="D44" i="1"/>
  <c r="D50" i="1"/>
  <c r="D49" i="1"/>
  <c r="D51" i="1"/>
  <c r="D35" i="1"/>
  <c r="D41" i="1"/>
  <c r="D28" i="1"/>
  <c r="D37" i="1"/>
  <c r="D31" i="1"/>
  <c r="D32" i="1"/>
  <c r="D21" i="1"/>
  <c r="D24" i="1"/>
  <c r="D18" i="1"/>
</calcChain>
</file>

<file path=xl/comments1.xml><?xml version="1.0" encoding="utf-8"?>
<comments xmlns="http://schemas.openxmlformats.org/spreadsheetml/2006/main">
  <authors>
    <author>belser</author>
  </authors>
  <commentList>
    <comment ref="B12" authorId="0" shapeId="0">
      <text>
        <r>
          <rPr>
            <b/>
            <sz val="8"/>
            <color indexed="81"/>
            <rFont val="Tahoma"/>
            <family val="2"/>
          </rPr>
          <t>Art. 5 - Zulässigkeit, allgemein</t>
        </r>
        <r>
          <rPr>
            <sz val="8"/>
            <color indexed="81"/>
            <rFont val="Tahoma"/>
          </rPr>
          <t xml:space="preserve">
1 … .
2 Der Zweck des Bearbeitens muss bestimmt sein.
3 … .
4 … .
5 … .</t>
        </r>
      </text>
    </comment>
    <comment ref="B16" authorId="0" shapeId="0">
      <text>
        <r>
          <rPr>
            <b/>
            <sz val="8"/>
            <color indexed="81"/>
            <rFont val="Tahoma"/>
            <family val="2"/>
          </rPr>
          <t>Art. 4 - Geltungsbereich</t>
        </r>
        <r>
          <rPr>
            <sz val="8"/>
            <color indexed="81"/>
            <rFont val="Tahoma"/>
          </rPr>
          <t xml:space="preserve">
1 Dieses Gesetz gilt für jedes Bearbeiten von Personendaten durch Behörden.
2 Es findet keine Anwendung,
a wenn eine Behörde mit privaten Personen im wirtschaftlichen Wettbewerb steht und nicht hoheitlich handelt.
   Die Aufsicht richtet sich jedoch nach den Artikeln 32–37;
b ... ;
c ... .</t>
        </r>
      </text>
    </comment>
    <comment ref="B19" authorId="0" shapeId="0">
      <text>
        <r>
          <rPr>
            <b/>
            <sz val="8"/>
            <color indexed="81"/>
            <rFont val="Tahoma"/>
            <family val="2"/>
          </rPr>
          <t>Art. 4 - Geltungsbereich</t>
        </r>
        <r>
          <rPr>
            <sz val="8"/>
            <color indexed="81"/>
            <rFont val="Tahoma"/>
          </rPr>
          <t xml:space="preserve">
1 Dieses Gesetz gilt für jedes Bearbeiten von Personendaten durch Behörden.
2 Es findet keine Anwendung,
a ... ;
b wenn ein Mitarbeiter einer Behörde Personendaten zu ausschliesslich persönlichem Gebrauch
   bearbeitet, namentlich um über ein persönliches Arbeitsmittel zu verfügen;
c ... ;
d ... .</t>
        </r>
      </text>
    </comment>
    <comment ref="B22" authorId="0" shapeId="0">
      <text>
        <r>
          <rPr>
            <b/>
            <sz val="8"/>
            <color indexed="81"/>
            <rFont val="Tahoma"/>
            <family val="2"/>
          </rPr>
          <t>Art. 4 - Geltungsbereich</t>
        </r>
        <r>
          <rPr>
            <sz val="8"/>
            <color indexed="81"/>
            <rFont val="Tahoma"/>
          </rPr>
          <t xml:space="preserve">
1 Dieses Gesetz gilt für jedes Bearbeiten von Personendaten durch Behörden.
2 Es findet keine Anwendung,
a ... ;
b ... ;
c auf hängige Verfahren der Zivil- oder Strafrechtspflege, auf hängige Verfahren der
   Verwaltungsrechtspflege mit Ausnahme der Verwaltungsverfahren sowie auf Ermittlungen
   einer parlamentarischen Untersuchungskommission. [Fassung vom 31. 3. 2008]
</t>
        </r>
      </text>
    </comment>
    <comment ref="B25" authorId="0" shapeId="0">
      <text>
        <r>
          <rPr>
            <b/>
            <sz val="8"/>
            <color indexed="81"/>
            <rFont val="Tahoma"/>
            <family val="2"/>
          </rPr>
          <t>Art. 3 - Besonders schützenswerte Personendaten</t>
        </r>
        <r>
          <rPr>
            <sz val="8"/>
            <color indexed="81"/>
            <rFont val="Tahoma"/>
          </rPr>
          <t xml:space="preserve">
Besonders schützenswerte Personendaten sind Angaben über
a die religiöse, weltanschauliche oder politische Ansicht, Zugehörigkeit und Betätigung sowie die
   Rassenzugehörigkeit;
b den persönlichen Geheimbereich, insbesondere den seelischen, geistigen oder körperlichen Zustand;
c Massnahmen der sozialen Hilfe oder fürsorgerischen Betreuung;
d polizeiliche Ermittlungen, Strafverfahren, Straftaten und die dafür verhängten Strafen oder Massnahmen. </t>
        </r>
      </text>
    </comment>
    <comment ref="B29" authorId="0" shapeId="0">
      <text>
        <r>
          <rPr>
            <b/>
            <sz val="8"/>
            <color indexed="81"/>
            <rFont val="Tahoma"/>
            <family val="2"/>
          </rPr>
          <t>Art. 16 - Bearbeiten im Auftrag</t>
        </r>
        <r>
          <rPr>
            <sz val="8"/>
            <color indexed="81"/>
            <rFont val="Tahoma"/>
          </rPr>
          <t xml:space="preserve">
Wer Personendaten im Auftrag einer Behörde bearbeitet, untersteht dem Gesetz wie der Auftraggeber. Zur Bekanntgabe von Personendaten an Dritte bedarf er der ausdrücklichen Zustimmung des Auftraggebers.</t>
        </r>
      </text>
    </comment>
    <comment ref="B33" authorId="0" shapeId="0">
      <text>
        <r>
          <rPr>
            <b/>
            <sz val="8"/>
            <color indexed="81"/>
            <rFont val="Tahoma"/>
            <family val="2"/>
          </rPr>
          <t>Art. 5 - Zulässigkeit, allgemein</t>
        </r>
        <r>
          <rPr>
            <sz val="8"/>
            <color indexed="81"/>
            <rFont val="Tahoma"/>
          </rPr>
          <t xml:space="preserve">
1 Personendaten dürfen nur bearbeitet werden, wenn das Gesetz ausdrücklich dazu ermächtigt oder wenn das Bearbeiten
   der Erfüllung einer gesetzlichen Aufgabe dient.
2 … .
3 … .
4 … .
5 … .</t>
        </r>
      </text>
    </comment>
    <comment ref="B38" authorId="0" shapeId="0">
      <text>
        <r>
          <rPr>
            <b/>
            <sz val="8"/>
            <color indexed="81"/>
            <rFont val="Tahoma"/>
            <family val="2"/>
          </rPr>
          <t>Art. 6 - Zulässigkeit des Bearbeitens besonders schützenswerte Personendaten</t>
        </r>
        <r>
          <rPr>
            <sz val="8"/>
            <color indexed="81"/>
            <rFont val="Tahoma"/>
          </rPr>
          <t xml:space="preserve">
Besonders schützenswerte Personendaten dürfen nur bearbeitet werden, wenn zusätzlich (zu Art. 5)
a die Zulässigkeit sich aus einer gesetzlichen Grundlage klar ergibt, oder
b die Erfüllung einer gesetzlichen Aufgabe es zwingend erfordert, oder
c die betroffene Person ausdrücklich zugestimmt hat.
</t>
        </r>
      </text>
    </comment>
    <comment ref="B42" authorId="0" shapeId="0">
      <text>
        <r>
          <rPr>
            <b/>
            <sz val="8"/>
            <color indexed="81"/>
            <rFont val="Tahoma"/>
            <family val="2"/>
          </rPr>
          <t>Art. 9 - Beschaffen</t>
        </r>
        <r>
          <rPr>
            <sz val="8"/>
            <color indexed="81"/>
            <rFont val="Tahoma"/>
          </rPr>
          <t xml:space="preserve">
1 Personendaten sind in der Regel bei der betroffenen und nicht bei einer anderen privaten Person zu beschaffen.
2 Die verwaltungsinterne Datenbeschaffung ist zulässig, wenn dieses Gesetz nicht entgegensteht.
3 Besteht keine gesetzliche Auskunftspflicht, muss auf die Freiwilligkeit der Auskunft hingewiesen werden.
4 Die gesetzliche Grundlage und der Zweck der Bearbeitung müssen den befragten Personen angegeben werden, wenn
   a diese es verlangen oder
   b Personendaten systematisch, namentlich mittels Fragebogen, erhoben werden.</t>
        </r>
      </text>
    </comment>
    <comment ref="B52" authorId="0" shapeId="0">
      <text>
        <r>
          <rPr>
            <b/>
            <sz val="8"/>
            <color indexed="81"/>
            <rFont val="Tahoma"/>
            <family val="2"/>
          </rPr>
          <t>Art. 5 - Zulässigkeit, allgemein</t>
        </r>
        <r>
          <rPr>
            <sz val="8"/>
            <color indexed="81"/>
            <rFont val="Tahoma"/>
          </rPr>
          <t xml:space="preserve">
1 … .
2 … .
3 … .
4 Personendaten dürfen nicht für einen Zweck bearbeitet werden, der nach Treu und Glauben mit dem Zweck
   unvereinbar ist, für den sie ursprünglich beschafft oder der Behörde bekanntgegeben worden sind. Vorbehalten bleiben
   die Artikel 10, 12 und 15.
5  … .</t>
        </r>
      </text>
    </comment>
    <comment ref="B60" authorId="0" shapeId="0">
      <text>
        <r>
          <rPr>
            <b/>
            <sz val="8"/>
            <color indexed="81"/>
            <rFont val="Tahoma"/>
            <family val="2"/>
          </rPr>
          <t>Art. 5 - Zulässigkeit, allgemein</t>
        </r>
        <r>
          <rPr>
            <sz val="8"/>
            <color indexed="81"/>
            <rFont val="Tahoma"/>
          </rPr>
          <t xml:space="preserve">
1 … .
2 … .
3 Die Personendaten und die Art des Bearbeitens müssen für die Aufgabenerfüllung geeignet und notwendig sein.
4 … .
5… .</t>
        </r>
      </text>
    </comment>
    <comment ref="B73" authorId="0" shapeId="0">
      <text>
        <r>
          <rPr>
            <b/>
            <sz val="8"/>
            <color indexed="81"/>
            <rFont val="Tahoma"/>
            <family val="2"/>
          </rPr>
          <t>Art. 7 - Richtigkeit</t>
        </r>
        <r>
          <rPr>
            <sz val="8"/>
            <color indexed="81"/>
            <rFont val="Tahoma"/>
          </rPr>
          <t xml:space="preserve">
Personendaten müssen richtig und, soweit es der Zweck des Bearbeitens verlangt, auch vollständig sein.</t>
        </r>
      </text>
    </comment>
    <comment ref="B84" authorId="0" shapeId="0">
      <text>
        <r>
          <rPr>
            <b/>
            <sz val="8"/>
            <color indexed="81"/>
            <rFont val="Tahoma"/>
            <family val="2"/>
          </rPr>
          <t>Art. 10 - Bekanntgabe an Behörden</t>
        </r>
        <r>
          <rPr>
            <sz val="8"/>
            <color indexed="81"/>
            <rFont val="Tahoma"/>
          </rPr>
          <t xml:space="preserve">
1 Personendaten werden einer anderen Behörde bekanntgegeben, wenn
  a die verantwortliche Behörde zur Erfüllung ihrer Aufgabe gesetzlich dazu verpflichtet oder ermächtigt ist, oder
  b die Behörde, die Personendaten verlangt, nachweist, dass sie zu deren Bearbeitung gesetzlich befugt ist und keine
    Geheimhaltungspflicht entgegensteht, oder
  c trotz Unvereinbarkeit der Zwecke die betroffene Person ausdrücklich zugestimmt hat oder es in ihrem Interesse liegt.
2 Die Einwohnerkontrolle gewährt zu amtlichen Zwecken Einsicht in das Register der Niedergelassenen und Aufenthalter und erteilt Auskunft.</t>
        </r>
      </text>
    </comment>
    <comment ref="B105" authorId="0" shapeId="0">
      <text>
        <r>
          <rPr>
            <b/>
            <sz val="8"/>
            <color indexed="81"/>
            <rFont val="Tahoma"/>
            <family val="2"/>
          </rPr>
          <t>Art. 11 - Bekanntgabe an Private</t>
        </r>
        <r>
          <rPr>
            <sz val="8"/>
            <color indexed="81"/>
            <rFont val="Tahoma"/>
          </rPr>
          <t xml:space="preserve">
1 Personendaten werden privaten Personen bekanntgegeben, wenn
   a die verantwortliche Behörde zur Erfüllung ihrer Aufgabe gesetzlich dazu verpflichtet oder ermächtigt ist oder
   b die betroffene Person ausdrücklich zugestimmt hat oder es in ihrem Interesse liegt.
2 Personendaten, die in einer allgemein zugänglichen amtlichen oder amtlich bewilligten Veröffentlichung enthalten sind,
   dürfen auf Anfrage in dem Umfang und in der Reihenfolge bekanntgegeben werden, wie sie veröffentlicht sind.
3 Der Regierungsrat regelt die Bekanntgabe von Personendaten für Adressbücher und ähnliche Nachschlagewerke von
   allgemeinem Interesse oder mit langer Tradition.</t>
        </r>
      </text>
    </comment>
  </commentList>
</comments>
</file>

<file path=xl/sharedStrings.xml><?xml version="1.0" encoding="utf-8"?>
<sst xmlns="http://schemas.openxmlformats.org/spreadsheetml/2006/main" count="89" uniqueCount="88">
  <si>
    <t>Frage</t>
  </si>
  <si>
    <t>Antwort</t>
  </si>
  <si>
    <t>Pos.</t>
  </si>
  <si>
    <t>2.2</t>
  </si>
  <si>
    <t>0</t>
  </si>
  <si>
    <t>0.1</t>
  </si>
  <si>
    <t>0.2</t>
  </si>
  <si>
    <t>1.1</t>
  </si>
  <si>
    <t>2</t>
  </si>
  <si>
    <t>2.1</t>
  </si>
  <si>
    <t>3</t>
  </si>
  <si>
    <t>4</t>
  </si>
  <si>
    <t>4.1</t>
  </si>
  <si>
    <t>5</t>
  </si>
  <si>
    <t>5.1</t>
  </si>
  <si>
    <t>6</t>
  </si>
  <si>
    <t>5.2</t>
  </si>
  <si>
    <t>5.3</t>
  </si>
  <si>
    <t>6.1</t>
  </si>
  <si>
    <t>Anwendung/Projekt</t>
  </si>
  <si>
    <t>Stand per:</t>
  </si>
  <si>
    <t>Ausgefüllt von:</t>
  </si>
  <si>
    <t>Verhältnismässigkeit</t>
  </si>
  <si>
    <t>Datenrichtigkeit</t>
  </si>
  <si>
    <t>Zweckbindung</t>
  </si>
  <si>
    <t>Datenbekanntgabe</t>
  </si>
  <si>
    <t>an Behörden</t>
  </si>
  <si>
    <t>an Private</t>
  </si>
  <si>
    <t>Vorfragen</t>
  </si>
  <si>
    <t>ja/nein/?</t>
  </si>
  <si>
    <t>Bemerkungen/Massnahmen</t>
  </si>
  <si>
    <t>0.3</t>
  </si>
  <si>
    <t>Informationssicherheit und Datenschutz (ISDS)</t>
  </si>
  <si>
    <t>Datenschutzrelevanz - Klassifizierung - Risikoanalyse - Massnahmen</t>
  </si>
  <si>
    <t>0.4</t>
  </si>
  <si>
    <t>Ist die Datenbearbeitung ausgelagert (Outsourcing)?</t>
  </si>
  <si>
    <t>0.5</t>
  </si>
  <si>
    <t>1</t>
  </si>
  <si>
    <t xml:space="preserve">Findet sich in einem Gesetz oder in einer Verordnung eine ausdrückliche Ermächtigung zum Bearbeiten dieser Daten? Oder dient das Bearbeiten der Erfüllung einer in einem Gesetz oder in einer Verordnung geregelten Aufgabe? Oder haben die betroffenen Personen in die Bearbeitung ihrer Daten eingewilligt, indem sie z.B. eine Leistung in Anspruch nehmen? </t>
  </si>
  <si>
    <t>Beschaffung</t>
  </si>
  <si>
    <t>Werden die Daten bei den betroffenen Personen beschafft?</t>
  </si>
  <si>
    <t>Legitimation</t>
  </si>
  <si>
    <t>Besteht Gewähr dafür, dass bei der Datenbeschaffung keine gesetzlichen oder vertraglichen Vorschriften, insbesondere Geheimhaltungspflichten verletzt werden?</t>
  </si>
  <si>
    <t>3.1</t>
  </si>
  <si>
    <t>Werden die Daten zum gleichen Zweck bearbeitet, für den sie bei der Beschaffung bestimmt gewesen sind?</t>
  </si>
  <si>
    <t>2.1a</t>
  </si>
  <si>
    <t>Ist hinreichend bestimmt, welchem Zweck bzw. welchen Zwecken die Bearbeitung dient?</t>
  </si>
  <si>
    <t>3.2</t>
  </si>
  <si>
    <t>Werden die Daten systematisch, namentlich mittels Fragebogen, bei den betroffenen Personen beschafft?</t>
  </si>
  <si>
    <t>Gibt es eine Rechtsvorschrift, welche die Nutzung der Daten für einen anderen Zweck als denjenigen, der bei der Beschaffung angegeben worden oder aus den Umständen ersichtlich gewesen ist?</t>
  </si>
  <si>
    <t>Haben nur Personen Bearbeitungsrechte, welche diese Daten für die Erfüllung der ihnen übertragenen Aufgabe auch tatsächlich benötigen?</t>
  </si>
  <si>
    <t>4.2</t>
  </si>
  <si>
    <t>4.3</t>
  </si>
  <si>
    <t>Werden die Daten nur so lange bearbeitet, wie sie für das Erreichen des Bearbeitungszwecks erforderlich sind?</t>
  </si>
  <si>
    <t>4.2a</t>
  </si>
  <si>
    <t>Existiert ein (rollenbasiertes) Benutzerberechtigungskonzept?</t>
  </si>
  <si>
    <t>Sind die Personendaten gemessen am Bearbeitungszweck vollständig?</t>
  </si>
  <si>
    <t>Ist die Aktualität der Daten, gemessen am Bearbeitungszweck, gewährleistet?</t>
  </si>
  <si>
    <t>6.2</t>
  </si>
  <si>
    <t>Ist die Datenbekanntgabe an eine andere Behörde in einem Gesetz oder einer Verordnung als Verpflichtung oder Ermächtigung geregelt?</t>
  </si>
  <si>
    <t>6.1.1</t>
  </si>
  <si>
    <t>6.1.2</t>
  </si>
  <si>
    <t>6.1.3</t>
  </si>
  <si>
    <t>6.2.1</t>
  </si>
  <si>
    <t>6.2.2</t>
  </si>
  <si>
    <t>6.1.0</t>
  </si>
  <si>
    <t>Liegt ein Nachweis vor, dass die Behörde, welche die Personendaten verlangt, zur Bearbeitung dieser Daten gesetzlich befugt ist und keine Geheimhaltungspflicht entgegensteht?</t>
  </si>
  <si>
    <t>6.2.0</t>
  </si>
  <si>
    <t>Werden Daten Privaten bekanntgegeben?</t>
  </si>
  <si>
    <t>Haben die betroffenen Personen der Datenbekanntgabe ausdrücklich zugestimmt oder liegt diese in deren Interesse?</t>
  </si>
  <si>
    <t>Ist die Datenbekanntgabe an Private in einem Gesetz oder einer Verordnung als Verpflichtung oder Ermächtigung geregelt?</t>
  </si>
  <si>
    <t>6.2.3</t>
  </si>
  <si>
    <t>6.2.4</t>
  </si>
  <si>
    <t>Erläuterungen/Anweisungen</t>
  </si>
  <si>
    <t>0.6</t>
  </si>
  <si>
    <t xml:space="preserve">Erfolgt die Datenbekanntgabe durch Online-Zugriff? </t>
  </si>
  <si>
    <t>Werden nur solche Personendaten bearbeitet, die für die Erreichung des Bearbeitungszwecks tatsächlich notwendig und geeignet sind?</t>
  </si>
  <si>
    <t>Werden Daten an Behörden bekanntgegeben?</t>
  </si>
  <si>
    <t xml:space="preserve">Sind die Daten, die bekanntgegeben werden, in einer  amtlichen Veröffentlichung in gleichem Umfang und in der gleichen Reihenfolge allgemein zugänglichen? </t>
  </si>
  <si>
    <t>Handelt es sich um ein durch RRB bewilligtes Adressbuch oder Nachschlagewerk von allgemeinem Interesse mit langer Tradition?</t>
  </si>
  <si>
    <t xml:space="preserve">Werden die Daten im Rahmen eines Zivil-, Verwaltungs-, Strafverfahrens oder im Rahmen einer parlamentarischen Untersuchung bearbeitet? </t>
  </si>
  <si>
    <t>Ist gewährleistet, dass die Daten, so weit es der Bearbeitungszweck erfordert, inhaltlich richtig sind?</t>
  </si>
  <si>
    <t>Werden die Daten ausschliesslich zum persönlichen Gebrauch (= persönliches Arbeitsmittel) bearbeitet?</t>
  </si>
  <si>
    <r>
      <t xml:space="preserve">Ergibt sich die Zulässigkeit für das </t>
    </r>
    <r>
      <rPr>
        <b/>
        <sz val="8"/>
        <rFont val="Arial"/>
        <family val="2"/>
      </rPr>
      <t>Bearbeiten von besonders schützenswerten Personendaten</t>
    </r>
    <r>
      <rPr>
        <sz val="8"/>
        <rFont val="Arial"/>
      </rPr>
      <t xml:space="preserve"> </t>
    </r>
    <r>
      <rPr>
        <u/>
        <sz val="8"/>
        <rFont val="Arial"/>
        <family val="2"/>
      </rPr>
      <t>klar</t>
    </r>
    <r>
      <rPr>
        <sz val="8"/>
        <rFont val="Arial"/>
      </rPr>
      <t xml:space="preserve"> aus einer gesetzlichen Grundlage? Oder erfordert die gesetzliche Aufgabe das Bearbeiten dieser Daten zwingend? Oder haben die betroffenen Personen </t>
    </r>
    <r>
      <rPr>
        <u/>
        <sz val="8"/>
        <rFont val="Arial"/>
        <family val="2"/>
      </rPr>
      <t>ausdrücklich</t>
    </r>
    <r>
      <rPr>
        <sz val="8"/>
        <rFont val="Arial"/>
      </rPr>
      <t xml:space="preserve"> zugestimmt?</t>
    </r>
  </si>
  <si>
    <t>6.1.4</t>
  </si>
  <si>
    <r>
      <t xml:space="preserve">Werden die Daten für eine Tätigkeit bearbeitet, bei der die Verwaltung mit Privaten </t>
    </r>
    <r>
      <rPr>
        <u/>
        <sz val="8"/>
        <rFont val="Arial"/>
        <family val="2"/>
      </rPr>
      <t>in wirtschaftlichem Wettbewerb steht und nicht hoheitlich (= nicht per Verfügung entscheidet)</t>
    </r>
    <r>
      <rPr>
        <sz val="8"/>
        <rFont val="Arial"/>
      </rPr>
      <t xml:space="preserve"> handelt?</t>
    </r>
  </si>
  <si>
    <t>1.2</t>
  </si>
  <si>
    <t>Werden besonders schützenswerte Personendaten bearbeitet?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</si>
</sst>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name val="Arial"/>
    </font>
    <font>
      <i/>
      <sz val="10"/>
      <name val="Arial"/>
    </font>
    <font>
      <sz val="8"/>
      <name val="Arial"/>
    </font>
    <font>
      <sz val="9"/>
      <name val="Arial"/>
    </font>
    <font>
      <b/>
      <sz val="10"/>
      <name val="Arial"/>
    </font>
    <font>
      <b/>
      <sz val="12"/>
      <name val="Arial"/>
      <family val="2"/>
    </font>
    <font>
      <b/>
      <sz val="10"/>
      <name val="Arial"/>
      <family val="2"/>
    </font>
    <font>
      <b/>
      <sz val="10"/>
      <color indexed="9"/>
      <name val="Arial"/>
      <family val="2"/>
    </font>
    <font>
      <sz val="8"/>
      <name val="Arial"/>
      <family val="2"/>
    </font>
    <font>
      <b/>
      <sz val="9"/>
      <name val="Arial"/>
      <family val="2"/>
    </font>
    <font>
      <sz val="8"/>
      <color indexed="81"/>
      <name val="Tahoma"/>
    </font>
    <font>
      <b/>
      <sz val="9"/>
      <name val="Arial"/>
    </font>
    <font>
      <b/>
      <sz val="10"/>
      <color indexed="9"/>
      <name val="Arial"/>
    </font>
    <font>
      <sz val="18"/>
      <name val="Arial"/>
      <family val="2"/>
    </font>
    <font>
      <sz val="16"/>
      <name val="Arial"/>
      <family val="2"/>
    </font>
    <font>
      <b/>
      <sz val="16"/>
      <name val="Arial"/>
      <family val="2"/>
    </font>
    <font>
      <b/>
      <sz val="8"/>
      <color indexed="81"/>
      <name val="Tahoma"/>
      <family val="2"/>
    </font>
    <font>
      <b/>
      <sz val="8"/>
      <name val="Arial"/>
      <family val="2"/>
    </font>
    <font>
      <u/>
      <sz val="8"/>
      <name val="Arial"/>
      <family val="2"/>
    </font>
    <font>
      <i/>
      <sz val="10"/>
      <name val="Arial"/>
      <family val="2"/>
    </font>
    <font>
      <i/>
      <sz val="16"/>
      <name val="Arial"/>
      <family val="2"/>
    </font>
    <font>
      <i/>
      <sz val="8"/>
      <name val="Arial"/>
      <family val="2"/>
    </font>
    <font>
      <b/>
      <i/>
      <sz val="8"/>
      <name val="Arial"/>
      <family val="2"/>
    </font>
    <font>
      <i/>
      <sz val="9"/>
      <name val="Arial"/>
      <family val="2"/>
    </font>
    <font>
      <b/>
      <i/>
      <sz val="8"/>
      <color indexed="10"/>
      <name val="Arial"/>
      <family val="2"/>
    </font>
  </fonts>
  <fills count="3">
    <fill>
      <patternFill patternType="none"/>
    </fill>
    <fill>
      <patternFill patternType="gray125"/>
    </fill>
    <fill>
      <patternFill patternType="solid">
        <fgColor indexed="23"/>
        <bgColor indexed="64"/>
      </patternFill>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86">
    <xf numFmtId="0" fontId="0" fillId="0" borderId="0" xfId="0"/>
    <xf numFmtId="0" fontId="0" fillId="0" borderId="0" xfId="0"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49" fontId="2" fillId="0" borderId="0" xfId="0" applyNumberFormat="1" applyFont="1" applyAlignment="1">
      <alignment horizontal="left" vertical="top" wrapText="1"/>
    </xf>
    <xf numFmtId="49" fontId="0" fillId="0" borderId="0" xfId="0" applyNumberFormat="1" applyAlignment="1">
      <alignment horizontal="left" vertical="top" wrapText="1"/>
    </xf>
    <xf numFmtId="0" fontId="4" fillId="0" borderId="0" xfId="0" applyFont="1" applyAlignment="1">
      <alignment horizontal="left" vertical="top" wrapText="1"/>
    </xf>
    <xf numFmtId="0" fontId="5" fillId="0" borderId="0" xfId="0" applyFont="1" applyAlignment="1">
      <alignment vertical="top" wrapText="1"/>
    </xf>
    <xf numFmtId="49" fontId="6" fillId="0" borderId="0" xfId="0" applyNumberFormat="1" applyFont="1" applyAlignment="1" applyProtection="1">
      <alignment horizontal="left" vertical="top" wrapText="1"/>
      <protection locked="0"/>
    </xf>
    <xf numFmtId="49" fontId="7" fillId="2" borderId="0" xfId="0" applyNumberFormat="1" applyFont="1" applyFill="1" applyAlignment="1">
      <alignment horizontal="left" vertical="top" wrapText="1"/>
    </xf>
    <xf numFmtId="0" fontId="7" fillId="2" borderId="0" xfId="0" applyFont="1" applyFill="1" applyAlignment="1">
      <alignment horizontal="left" vertical="top" wrapText="1"/>
    </xf>
    <xf numFmtId="0" fontId="8" fillId="0" borderId="0" xfId="0" applyFont="1" applyAlignment="1">
      <alignment horizontal="left" vertical="top" wrapText="1"/>
    </xf>
    <xf numFmtId="0" fontId="2" fillId="0" borderId="1" xfId="0" applyFont="1" applyBorder="1" applyAlignment="1">
      <alignment horizontal="left" vertical="top" wrapText="1"/>
    </xf>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49" fontId="4" fillId="0" borderId="3" xfId="0" applyNumberFormat="1" applyFont="1" applyBorder="1" applyAlignment="1">
      <alignment horizontal="left" vertical="top" wrapText="1"/>
    </xf>
    <xf numFmtId="0" fontId="11" fillId="0" borderId="0" xfId="0" applyFont="1" applyAlignment="1">
      <alignment horizontal="center" vertical="center" wrapText="1"/>
    </xf>
    <xf numFmtId="0" fontId="12" fillId="2" borderId="0" xfId="0" applyFont="1" applyFill="1" applyAlignment="1">
      <alignment horizontal="center" vertical="center"/>
    </xf>
    <xf numFmtId="0" fontId="13" fillId="0" borderId="0" xfId="0" applyFont="1"/>
    <xf numFmtId="0" fontId="14" fillId="0" borderId="0" xfId="0" applyFont="1"/>
    <xf numFmtId="0" fontId="15" fillId="0" borderId="0" xfId="0" applyFont="1"/>
    <xf numFmtId="0" fontId="6" fillId="0" borderId="0" xfId="0" applyFont="1" applyAlignment="1">
      <alignment horizontal="left" vertical="top" wrapText="1"/>
    </xf>
    <xf numFmtId="49" fontId="2" fillId="0" borderId="0" xfId="0" applyNumberFormat="1" applyFont="1" applyBorder="1" applyAlignment="1">
      <alignment horizontal="left" vertical="top" wrapText="1"/>
    </xf>
    <xf numFmtId="0" fontId="11" fillId="0" borderId="0" xfId="0" applyFont="1" applyBorder="1" applyAlignment="1">
      <alignment horizontal="center" vertical="center" wrapText="1"/>
    </xf>
    <xf numFmtId="0" fontId="4" fillId="0" borderId="3" xfId="0" applyFont="1" applyBorder="1" applyAlignment="1">
      <alignment horizontal="left" vertical="center" wrapText="1"/>
    </xf>
    <xf numFmtId="49" fontId="4" fillId="0" borderId="3" xfId="0" applyNumberFormat="1" applyFont="1" applyBorder="1" applyAlignment="1">
      <alignment horizontal="left" vertical="center" wrapText="1"/>
    </xf>
    <xf numFmtId="0" fontId="4" fillId="0" borderId="0" xfId="0" applyFont="1" applyBorder="1" applyAlignment="1">
      <alignment horizontal="left" vertical="top" wrapText="1"/>
    </xf>
    <xf numFmtId="49" fontId="11" fillId="0" borderId="0" xfId="0" applyNumberFormat="1" applyFont="1" applyAlignment="1">
      <alignment horizontal="left" vertical="top" wrapText="1"/>
    </xf>
    <xf numFmtId="0" fontId="11" fillId="0" borderId="0" xfId="0" applyFont="1" applyAlignment="1">
      <alignment horizontal="left" vertical="top" wrapText="1"/>
    </xf>
    <xf numFmtId="0" fontId="11" fillId="0" borderId="2" xfId="0" applyFont="1" applyBorder="1" applyAlignment="1">
      <alignment horizontal="left" vertical="center" wrapText="1"/>
    </xf>
    <xf numFmtId="0" fontId="3" fillId="0" borderId="2" xfId="0" applyFont="1" applyBorder="1" applyAlignment="1">
      <alignment horizontal="left" vertical="center" wrapText="1"/>
    </xf>
    <xf numFmtId="0" fontId="17" fillId="0" borderId="0" xfId="0" applyFont="1" applyAlignment="1">
      <alignment horizontal="left" vertical="top" wrapText="1"/>
    </xf>
    <xf numFmtId="0" fontId="9" fillId="0" borderId="0" xfId="0" applyFont="1" applyAlignment="1">
      <alignment horizontal="center" vertical="top" wrapText="1"/>
    </xf>
    <xf numFmtId="49" fontId="6" fillId="0" borderId="2" xfId="0" applyNumberFormat="1" applyFont="1" applyBorder="1" applyAlignment="1">
      <alignment horizontal="left" vertical="top" wrapText="1"/>
    </xf>
    <xf numFmtId="0" fontId="6" fillId="0" borderId="2" xfId="0" applyFont="1" applyBorder="1" applyAlignment="1">
      <alignment horizontal="left" vertical="top" wrapText="1"/>
    </xf>
    <xf numFmtId="0" fontId="19" fillId="0" borderId="0" xfId="0" applyFont="1"/>
    <xf numFmtId="0" fontId="20" fillId="0" borderId="0" xfId="0" applyFont="1"/>
    <xf numFmtId="0" fontId="19" fillId="0" borderId="0" xfId="0" applyFont="1" applyAlignment="1">
      <alignment vertical="top" wrapText="1"/>
    </xf>
    <xf numFmtId="0" fontId="19" fillId="0" borderId="0" xfId="0" applyFont="1" applyAlignment="1">
      <alignment horizontal="left" vertical="top" wrapText="1"/>
    </xf>
    <xf numFmtId="0" fontId="21" fillId="0" borderId="1" xfId="0" applyFont="1" applyBorder="1" applyAlignment="1">
      <alignment horizontal="left" vertical="top" wrapText="1"/>
    </xf>
    <xf numFmtId="0" fontId="22" fillId="0" borderId="0" xfId="0" applyFont="1" applyBorder="1" applyAlignment="1">
      <alignment horizontal="left" vertical="top" wrapText="1"/>
    </xf>
    <xf numFmtId="49" fontId="7" fillId="0" borderId="0" xfId="0" applyNumberFormat="1" applyFont="1" applyFill="1" applyAlignment="1">
      <alignment horizontal="left" vertical="top" wrapText="1"/>
    </xf>
    <xf numFmtId="0" fontId="7" fillId="0" borderId="0" xfId="0" applyFont="1" applyFill="1" applyAlignment="1">
      <alignment horizontal="left" vertical="top" wrapText="1"/>
    </xf>
    <xf numFmtId="0" fontId="1" fillId="0" borderId="0" xfId="0" applyFont="1" applyFill="1" applyAlignment="1">
      <alignment horizontal="left" vertical="top" wrapText="1"/>
    </xf>
    <xf numFmtId="0" fontId="22" fillId="0" borderId="2" xfId="0" applyFont="1" applyBorder="1" applyAlignment="1">
      <alignment horizontal="left" vertical="top" wrapText="1"/>
    </xf>
    <xf numFmtId="0" fontId="21" fillId="0" borderId="0" xfId="0" applyFont="1" applyBorder="1" applyAlignment="1">
      <alignment horizontal="left" vertical="top" wrapText="1"/>
    </xf>
    <xf numFmtId="0" fontId="23" fillId="0" borderId="2" xfId="0" applyFont="1" applyBorder="1" applyAlignment="1">
      <alignment horizontal="left" vertical="center" wrapText="1"/>
    </xf>
    <xf numFmtId="0" fontId="21" fillId="0" borderId="0" xfId="0" applyFont="1" applyAlignment="1">
      <alignment horizontal="left" vertical="top" wrapText="1"/>
    </xf>
    <xf numFmtId="0" fontId="22" fillId="0" borderId="1" xfId="0" applyFont="1" applyBorder="1" applyAlignment="1">
      <alignment horizontal="left" vertical="top" wrapText="1"/>
    </xf>
    <xf numFmtId="0" fontId="24" fillId="0" borderId="1" xfId="0" applyFont="1" applyBorder="1" applyAlignment="1">
      <alignment horizontal="left" vertical="top" wrapText="1"/>
    </xf>
    <xf numFmtId="0" fontId="24" fillId="0" borderId="0" xfId="0" applyFont="1" applyBorder="1" applyAlignment="1">
      <alignment horizontal="left" vertical="top" wrapText="1"/>
    </xf>
    <xf numFmtId="49" fontId="11" fillId="0" borderId="2" xfId="0" applyNumberFormat="1" applyFont="1" applyBorder="1" applyAlignment="1">
      <alignment horizontal="left" vertical="top" wrapText="1"/>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14" fontId="0" fillId="0" borderId="0" xfId="0" applyNumberFormat="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0" xfId="0"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49" fontId="2" fillId="0" borderId="1" xfId="0" applyNumberFormat="1" applyFont="1" applyBorder="1" applyAlignment="1">
      <alignment horizontal="left" vertical="top" wrapText="1"/>
    </xf>
    <xf numFmtId="49" fontId="2" fillId="0" borderId="0"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11" fillId="0" borderId="0" xfId="0" applyFont="1" applyBorder="1" applyAlignment="1" applyProtection="1">
      <alignment horizontal="center" vertical="center" wrapText="1"/>
      <protection locked="0"/>
    </xf>
    <xf numFmtId="0" fontId="4" fillId="0" borderId="3" xfId="0" applyFont="1" applyBorder="1" applyAlignment="1">
      <alignment horizontal="left" vertical="center" wrapText="1"/>
    </xf>
    <xf numFmtId="0" fontId="0" fillId="0" borderId="3" xfId="0" applyBorder="1" applyAlignment="1">
      <alignment horizontal="left" vertical="center" wrapText="1"/>
    </xf>
    <xf numFmtId="0" fontId="5" fillId="0" borderId="0" xfId="0" applyFont="1" applyBorder="1" applyAlignment="1" applyProtection="1">
      <alignment horizontal="left" vertical="top" wrapText="1"/>
    </xf>
    <xf numFmtId="0" fontId="0" fillId="0" borderId="0" xfId="0" applyAlignment="1">
      <alignment horizontal="left" vertical="top" wrapText="1"/>
    </xf>
    <xf numFmtId="0" fontId="6" fillId="0" borderId="0" xfId="0" applyFont="1" applyBorder="1" applyAlignment="1" applyProtection="1">
      <alignment horizontal="left" vertical="top" wrapText="1"/>
    </xf>
    <xf numFmtId="0" fontId="5" fillId="0" borderId="0" xfId="0" applyFont="1" applyAlignment="1" applyProtection="1">
      <alignment vertical="top" wrapText="1"/>
      <protection locked="0"/>
    </xf>
    <xf numFmtId="0" fontId="2"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0" fillId="0" borderId="0" xfId="0"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49" fontId="0" fillId="0" borderId="0" xfId="0" applyNumberFormat="1" applyAlignment="1">
      <alignment horizontal="left" vertical="top" wrapText="1"/>
    </xf>
    <xf numFmtId="49" fontId="0" fillId="0" borderId="2" xfId="0" applyNumberFormat="1" applyBorder="1" applyAlignment="1">
      <alignment horizontal="left" vertical="top" wrapText="1"/>
    </xf>
    <xf numFmtId="0" fontId="0" fillId="0" borderId="1" xfId="0" applyBorder="1" applyAlignment="1" applyProtection="1">
      <alignment horizontal="left" vertical="top" wrapText="1"/>
      <protection locked="0"/>
    </xf>
    <xf numFmtId="0" fontId="6" fillId="0" borderId="2" xfId="0" applyFont="1" applyBorder="1" applyAlignment="1">
      <alignment horizontal="center" vertical="center" wrapText="1"/>
    </xf>
    <xf numFmtId="0" fontId="0" fillId="0" borderId="2" xfId="0" applyBorder="1" applyAlignment="1">
      <alignment wrapText="1"/>
    </xf>
    <xf numFmtId="0" fontId="3" fillId="0" borderId="2" xfId="0" applyFont="1" applyBorder="1" applyAlignment="1">
      <alignment horizontal="left" vertical="center" wrapText="1"/>
    </xf>
  </cellXfs>
  <cellStyles count="1">
    <cellStyle name="Standard" xfId="0" builtinId="0"/>
  </cellStyles>
  <dxfs count="3">
    <dxf>
      <fill>
        <patternFill>
          <bgColor indexed="47"/>
        </patternFill>
      </fill>
    </dxf>
    <dxf>
      <fill>
        <patternFill>
          <bgColor indexed="29"/>
        </patternFill>
      </fill>
    </dxf>
    <dxf>
      <font>
        <strike val="0"/>
        <condense val="0"/>
        <extend val="0"/>
      </font>
      <fill>
        <patternFill>
          <bgColor indexed="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59"/>
  <sheetViews>
    <sheetView tabSelected="1" view="pageBreakPreview" topLeftCell="A4" zoomScale="110" zoomScaleNormal="100" zoomScaleSheetLayoutView="110" workbookViewId="0">
      <pane ySplit="6" topLeftCell="A10" activePane="bottomLeft" state="frozen"/>
      <selection activeCell="A4" sqref="A4"/>
      <selection pane="bottomLeft" activeCell="A4" sqref="A4"/>
    </sheetView>
  </sheetViews>
  <sheetFormatPr baseColWidth="10" defaultColWidth="11.44140625" defaultRowHeight="25.2" customHeight="1" x14ac:dyDescent="0.25"/>
  <cols>
    <col min="1" max="1" width="5.6640625" style="5" customWidth="1"/>
    <col min="2" max="2" width="35.44140625" style="1" customWidth="1"/>
    <col min="3" max="3" width="7.88671875" style="16" customWidth="1"/>
    <col min="4" max="4" width="36.5546875" style="38" customWidth="1"/>
    <col min="5" max="5" width="46" style="1" customWidth="1"/>
    <col min="6" max="16384" width="11.44140625" style="1"/>
  </cols>
  <sheetData>
    <row r="1" spans="1:9" customFormat="1" ht="22.8" x14ac:dyDescent="0.4">
      <c r="A1" s="18" t="s">
        <v>32</v>
      </c>
      <c r="D1" s="35"/>
    </row>
    <row r="2" spans="1:9" customFormat="1" ht="12.6" customHeight="1" x14ac:dyDescent="0.4">
      <c r="B2" s="18"/>
      <c r="D2" s="35"/>
    </row>
    <row r="3" spans="1:9" s="19" customFormat="1" ht="21" x14ac:dyDescent="0.4">
      <c r="A3" s="19" t="s">
        <v>33</v>
      </c>
      <c r="C3" s="20"/>
      <c r="D3" s="36"/>
    </row>
    <row r="4" spans="1:9" s="19" customFormat="1" ht="11.4" customHeight="1" x14ac:dyDescent="0.4">
      <c r="C4" s="20"/>
      <c r="D4" s="36"/>
    </row>
    <row r="5" spans="1:9" customFormat="1" ht="16.95" customHeight="1" x14ac:dyDescent="0.25">
      <c r="A5" s="69" t="s">
        <v>19</v>
      </c>
      <c r="B5" s="70"/>
      <c r="C5" s="72"/>
      <c r="D5" s="56"/>
      <c r="E5" s="7"/>
      <c r="F5" s="7"/>
      <c r="G5" s="7"/>
      <c r="H5" s="7"/>
      <c r="I5" s="7"/>
    </row>
    <row r="6" spans="1:9" customFormat="1" ht="13.2" customHeight="1" x14ac:dyDescent="0.25">
      <c r="A6" s="71" t="s">
        <v>20</v>
      </c>
      <c r="B6" s="70"/>
      <c r="C6" s="54"/>
      <c r="D6" s="55"/>
    </row>
    <row r="7" spans="1:9" customFormat="1" ht="13.2" x14ac:dyDescent="0.25">
      <c r="A7" s="71" t="s">
        <v>21</v>
      </c>
      <c r="B7" s="70"/>
      <c r="C7" s="56"/>
      <c r="D7" s="56"/>
    </row>
    <row r="8" spans="1:9" customFormat="1" ht="13.2" x14ac:dyDescent="0.25">
      <c r="A8" s="8"/>
      <c r="B8" s="1"/>
      <c r="C8" s="32" t="s">
        <v>29</v>
      </c>
      <c r="D8" s="37"/>
    </row>
    <row r="9" spans="1:9" s="2" customFormat="1" ht="13.2" x14ac:dyDescent="0.25">
      <c r="A9" s="9" t="s">
        <v>2</v>
      </c>
      <c r="B9" s="10" t="s">
        <v>0</v>
      </c>
      <c r="C9" s="17" t="s">
        <v>1</v>
      </c>
      <c r="D9" s="10" t="s">
        <v>73</v>
      </c>
      <c r="E9" s="10" t="s">
        <v>30</v>
      </c>
    </row>
    <row r="10" spans="1:9" s="43" customFormat="1" ht="13.2" x14ac:dyDescent="0.25">
      <c r="A10" s="41"/>
      <c r="B10" s="42"/>
      <c r="D10" s="42"/>
      <c r="E10" s="42"/>
    </row>
    <row r="11" spans="1:9" s="6" customFormat="1" ht="13.2" x14ac:dyDescent="0.25">
      <c r="A11" s="25" t="s">
        <v>4</v>
      </c>
      <c r="B11" s="67" t="s">
        <v>28</v>
      </c>
      <c r="C11" s="68"/>
      <c r="D11" s="68"/>
      <c r="E11" s="68"/>
    </row>
    <row r="12" spans="1:9" s="3" customFormat="1" ht="12" customHeight="1" x14ac:dyDescent="0.25">
      <c r="A12" s="60" t="s">
        <v>5</v>
      </c>
      <c r="B12" s="63" t="s">
        <v>46</v>
      </c>
      <c r="C12" s="57"/>
      <c r="D12" s="39" t="str">
        <f>IF(C12="ja","Weiter bei Pos. 0.2.","")</f>
        <v/>
      </c>
      <c r="E12" s="73"/>
    </row>
    <row r="13" spans="1:9" s="31" customFormat="1" ht="21.6" customHeight="1" x14ac:dyDescent="0.25">
      <c r="A13" s="61"/>
      <c r="B13" s="64"/>
      <c r="C13" s="66"/>
      <c r="D13" s="40" t="str">
        <f>IF(C12="ja","Bearbeitungszwecke in der rechten Spalte aufführen.","")</f>
        <v/>
      </c>
      <c r="E13" s="55"/>
    </row>
    <row r="14" spans="1:9" s="3" customFormat="1" ht="46.5" customHeight="1" x14ac:dyDescent="0.25">
      <c r="A14" s="61"/>
      <c r="B14" s="64"/>
      <c r="C14" s="58"/>
      <c r="D14" s="50" t="str">
        <f>IF(C12="nein","Das Bearbeiten von Personendaten, ohne dass der oder die Bearbeitungszweck(e) bestimmt sind, ist unzulässig. Die Beurteilung kann hier abgebrochen werden.","")</f>
        <v/>
      </c>
      <c r="E14" s="55"/>
    </row>
    <row r="15" spans="1:9" s="3" customFormat="1" ht="12" customHeight="1" x14ac:dyDescent="0.25">
      <c r="A15" s="62"/>
      <c r="B15" s="65"/>
      <c r="C15" s="59"/>
      <c r="D15" s="44" t="str">
        <f>IF(C12="?","Frage abklären.","")</f>
        <v/>
      </c>
      <c r="E15" s="74"/>
    </row>
    <row r="16" spans="1:9" s="3" customFormat="1" ht="66" customHeight="1" x14ac:dyDescent="0.25">
      <c r="A16" s="60" t="s">
        <v>6</v>
      </c>
      <c r="B16" s="63" t="s">
        <v>85</v>
      </c>
      <c r="C16" s="57"/>
      <c r="D16" s="48" t="str">
        <f>IF(C16="ja","Es gilt nicht das bernische DSG sondern die Vorschriften des Bundesgesetzes über den Datenschutz für die privaten Datenbearbeiter (Art.  4 bis 15). Aufsichtsbehörde ist auch in diesem Fall  jedoch die kantonale Datenschutzaufsichtsstelle.","")</f>
        <v/>
      </c>
      <c r="E16" s="73"/>
    </row>
    <row r="17" spans="1:5" s="3" customFormat="1" ht="25.2" customHeight="1" x14ac:dyDescent="0.25">
      <c r="A17" s="61"/>
      <c r="B17" s="64"/>
      <c r="C17" s="58"/>
      <c r="D17" s="45" t="str">
        <f>IF(C16="nein","Weiter bei Pos. 0.3.","")</f>
        <v/>
      </c>
      <c r="E17" s="55"/>
    </row>
    <row r="18" spans="1:5" s="3" customFormat="1" ht="12" customHeight="1" x14ac:dyDescent="0.25">
      <c r="A18" s="62"/>
      <c r="B18" s="65"/>
      <c r="C18" s="59"/>
      <c r="D18" s="44" t="str">
        <f>IF(C16="?","Frage abklären.","")</f>
        <v/>
      </c>
      <c r="E18" s="74"/>
    </row>
    <row r="19" spans="1:5" s="3" customFormat="1" ht="25.2" customHeight="1" x14ac:dyDescent="0.25">
      <c r="A19" s="60" t="s">
        <v>31</v>
      </c>
      <c r="B19" s="63" t="s">
        <v>82</v>
      </c>
      <c r="C19" s="57"/>
      <c r="D19" s="48" t="str">
        <f>IF(C19="ja","Die Bearbeitung untersteht NICHT dem Datenschutzgesetz.","")</f>
        <v/>
      </c>
      <c r="E19" s="73"/>
    </row>
    <row r="20" spans="1:5" s="3" customFormat="1" ht="25.2" customHeight="1" x14ac:dyDescent="0.25">
      <c r="A20" s="61"/>
      <c r="B20" s="64"/>
      <c r="C20" s="58"/>
      <c r="D20" s="45" t="str">
        <f>IF(C19="nein","Weiter bei Pos. 0.4.","")</f>
        <v/>
      </c>
      <c r="E20" s="55"/>
    </row>
    <row r="21" spans="1:5" s="3" customFormat="1" ht="13.2" customHeight="1" x14ac:dyDescent="0.25">
      <c r="A21" s="62"/>
      <c r="B21" s="65"/>
      <c r="C21" s="59"/>
      <c r="D21" s="40" t="str">
        <f>IF(C19="?","Frage abzuklären.","")</f>
        <v/>
      </c>
      <c r="E21" s="74"/>
    </row>
    <row r="22" spans="1:5" s="12" customFormat="1" ht="57" customHeight="1" x14ac:dyDescent="0.25">
      <c r="A22" s="60" t="s">
        <v>34</v>
      </c>
      <c r="B22" s="63" t="s">
        <v>80</v>
      </c>
      <c r="C22" s="57"/>
      <c r="D22" s="49" t="str">
        <f>IF(C22="ja","Die Bearbeitung untersteht NICHT dem Datenschutzgesetz. Massgeblich sind die entsprechenden Verfahrensvorschriften. - Eine  Datenschutzbeurteilung auf der Grundlage dieses Schemas ist nicht möglich.","")</f>
        <v/>
      </c>
      <c r="E22" s="73"/>
    </row>
    <row r="23" spans="1:5" s="13" customFormat="1" ht="25.2" customHeight="1" x14ac:dyDescent="0.25">
      <c r="A23" s="61"/>
      <c r="B23" s="64"/>
      <c r="C23" s="58"/>
      <c r="D23" s="45" t="str">
        <f>IF(C22="nein","Weiter bei Pos. 0.5.","")</f>
        <v/>
      </c>
      <c r="E23" s="78"/>
    </row>
    <row r="24" spans="1:5" s="14" customFormat="1" ht="12.6" customHeight="1" x14ac:dyDescent="0.25">
      <c r="A24" s="62"/>
      <c r="B24" s="65"/>
      <c r="C24" s="59"/>
      <c r="D24" s="44" t="str">
        <f>IF(C22="?","Frage abklären.","")</f>
        <v/>
      </c>
      <c r="E24" s="74"/>
    </row>
    <row r="25" spans="1:5" s="12" customFormat="1" ht="60.75" customHeight="1" x14ac:dyDescent="0.25">
      <c r="A25" s="60" t="s">
        <v>36</v>
      </c>
      <c r="B25" s="63" t="s">
        <v>87</v>
      </c>
      <c r="C25" s="57"/>
      <c r="D25" s="39" t="str">
        <f>IF(C25="ja","Für das Bearbeiten von besonders schützenswerten Personendaten gelten generell höhere Anforderungen, namentlich in Bezug auf die Rechtsgrundlagen, die Verhältnismässigkeit und die Zweckbindung (Siehe unten Pos. 1.2).","")</f>
        <v/>
      </c>
      <c r="E25" s="73"/>
    </row>
    <row r="26" spans="1:5" s="13" customFormat="1" ht="22.95" customHeight="1" x14ac:dyDescent="0.25">
      <c r="A26" s="61"/>
      <c r="B26" s="64"/>
      <c r="C26" s="66"/>
      <c r="D26" s="40" t="str">
        <f>IF(C25="ja","Kategorien der besonders schützenswerten Daten in der rechten Spalte aufführen.","")</f>
        <v/>
      </c>
      <c r="E26" s="78"/>
    </row>
    <row r="27" spans="1:5" s="13" customFormat="1" ht="25.2" customHeight="1" x14ac:dyDescent="0.25">
      <c r="A27" s="61"/>
      <c r="B27" s="64"/>
      <c r="C27" s="58"/>
      <c r="D27" s="45" t="str">
        <f>IF(C25="nein","Weiter bei Pos. 0.6.","")</f>
        <v/>
      </c>
      <c r="E27" s="78"/>
    </row>
    <row r="28" spans="1:5" s="14" customFormat="1" ht="12" customHeight="1" x14ac:dyDescent="0.25">
      <c r="A28" s="62"/>
      <c r="B28" s="65"/>
      <c r="C28" s="59"/>
      <c r="D28" s="44" t="str">
        <f>IF(C25="?","Frage abklären.","")</f>
        <v/>
      </c>
      <c r="E28" s="74"/>
    </row>
    <row r="29" spans="1:5" s="12" customFormat="1" ht="60.75" customHeight="1" x14ac:dyDescent="0.25">
      <c r="A29" s="60" t="s">
        <v>74</v>
      </c>
      <c r="B29" s="63" t="s">
        <v>35</v>
      </c>
      <c r="C29" s="57"/>
      <c r="D29" s="39" t="str">
        <f>IF(C29="ja","Der Outsourcingnehmer ist vertraglich zur Einhaltung des Datenschutzes und zur Gewährlesitung einer angemessen Informationssicherheit zu verpflichten (vgl. AGB ISDS).","")</f>
        <v/>
      </c>
      <c r="E29" s="73"/>
    </row>
    <row r="30" spans="1:5" s="13" customFormat="1" ht="13.2" customHeight="1" x14ac:dyDescent="0.25">
      <c r="A30" s="61"/>
      <c r="B30" s="64"/>
      <c r="C30" s="66"/>
      <c r="D30" s="40" t="str">
        <f>IF(C29="ja","Vertrag/Verträge in der rechten Spalte aufführen.","")</f>
        <v/>
      </c>
      <c r="E30" s="78"/>
    </row>
    <row r="31" spans="1:5" s="13" customFormat="1" ht="25.2" customHeight="1" x14ac:dyDescent="0.25">
      <c r="A31" s="61"/>
      <c r="B31" s="64"/>
      <c r="C31" s="58"/>
      <c r="D31" s="45" t="str">
        <f>IF(C29="nein","Weiter bei Pos. 1.1.","")</f>
        <v/>
      </c>
      <c r="E31" s="78"/>
    </row>
    <row r="32" spans="1:5" s="14" customFormat="1" ht="12.6" customHeight="1" x14ac:dyDescent="0.25">
      <c r="A32" s="62"/>
      <c r="B32" s="65"/>
      <c r="C32" s="59"/>
      <c r="D32" s="44" t="str">
        <f>IF(C29="?","Frage abklären.","")</f>
        <v/>
      </c>
      <c r="E32" s="74"/>
    </row>
    <row r="33" spans="1:5" s="21" customFormat="1" ht="13.95" customHeight="1" x14ac:dyDescent="0.25">
      <c r="A33" s="33" t="s">
        <v>37</v>
      </c>
      <c r="B33" s="34" t="s">
        <v>41</v>
      </c>
      <c r="C33" s="83"/>
      <c r="D33" s="84"/>
      <c r="E33" s="84"/>
    </row>
    <row r="34" spans="1:5" s="3" customFormat="1" ht="54.75" customHeight="1" x14ac:dyDescent="0.25">
      <c r="A34" s="60" t="s">
        <v>7</v>
      </c>
      <c r="B34" s="63" t="s">
        <v>38</v>
      </c>
      <c r="C34" s="57"/>
      <c r="D34" s="39" t="str">
        <f>IF(C34="ja","Die Zulässigkeit ist unter dem Vorbehalt, dass die nachfolgenden Bedingungen ebenfalls erfüllt sind, rechtlich zulässig. Wenn besonders schützenswerte Personendaten bearbeitet werden, weiter bei Pos. 1.2., ansonsten bei Pos. 2.1.","")</f>
        <v/>
      </c>
      <c r="E34" s="73"/>
    </row>
    <row r="35" spans="1:5" s="3" customFormat="1" ht="11.4" customHeight="1" x14ac:dyDescent="0.25">
      <c r="A35" s="61"/>
      <c r="B35" s="64"/>
      <c r="C35" s="66"/>
      <c r="D35" s="40" t="str">
        <f>IF(C34="ja","Rechtsgrundlage in der rechten Spalte aufführen.","")</f>
        <v/>
      </c>
      <c r="E35" s="55"/>
    </row>
    <row r="36" spans="1:5" s="3" customFormat="1" ht="33.75" customHeight="1" x14ac:dyDescent="0.25">
      <c r="A36" s="61"/>
      <c r="B36" s="64"/>
      <c r="C36" s="58"/>
      <c r="D36" s="40" t="str">
        <f>IF(C34="nein","Für die Datenbearbeitung fehlt ein Rechtsgrund. Das Bearbeiten ist daher unzulässig.","")</f>
        <v/>
      </c>
      <c r="E36" s="55"/>
    </row>
    <row r="37" spans="1:5" s="3" customFormat="1" ht="11.25" customHeight="1" x14ac:dyDescent="0.25">
      <c r="A37" s="62"/>
      <c r="B37" s="65"/>
      <c r="C37" s="59"/>
      <c r="D37" s="44" t="str">
        <f>IF(C34="?","Frage abklären.","")</f>
        <v/>
      </c>
      <c r="E37" s="74"/>
    </row>
    <row r="38" spans="1:5" s="3" customFormat="1" ht="73.5" customHeight="1" x14ac:dyDescent="0.25">
      <c r="A38" s="60" t="s">
        <v>86</v>
      </c>
      <c r="B38" s="63" t="s">
        <v>83</v>
      </c>
      <c r="C38" s="57"/>
      <c r="D38" s="39" t="str">
        <f>IF(C38="ja","Die Zulässigkeit ist unter dem Vorbehalt, dass die nachfolgenden Bedingungen ebenfalls erfüllt sind, gegeben. Weiter bei Pos. 2.1.","")</f>
        <v/>
      </c>
      <c r="E38" s="73"/>
    </row>
    <row r="39" spans="1:5" s="3" customFormat="1" ht="11.4" customHeight="1" x14ac:dyDescent="0.25">
      <c r="A39" s="61"/>
      <c r="B39" s="64"/>
      <c r="C39" s="66"/>
      <c r="D39" s="40" t="str">
        <f>IF(C38="ja","Rechtsgrundlage in der rechten Spalte aufführen.","")</f>
        <v/>
      </c>
      <c r="E39" s="55"/>
    </row>
    <row r="40" spans="1:5" s="3" customFormat="1" ht="35.25" customHeight="1" x14ac:dyDescent="0.25">
      <c r="A40" s="61"/>
      <c r="B40" s="64"/>
      <c r="C40" s="58"/>
      <c r="D40" s="40" t="str">
        <f>IF(C38="nein","Für die Datenbearbeitung fehlt ein entsprechender Rechtsgrund. Das Bearbeiten ist daher unzulässig.","")</f>
        <v/>
      </c>
      <c r="E40" s="55"/>
    </row>
    <row r="41" spans="1:5" s="3" customFormat="1" ht="12" customHeight="1" x14ac:dyDescent="0.25">
      <c r="A41" s="61"/>
      <c r="B41" s="64"/>
      <c r="C41" s="58"/>
      <c r="D41" s="40" t="str">
        <f>IF(C38="?","Frage abklären.","")</f>
        <v/>
      </c>
      <c r="E41" s="74"/>
    </row>
    <row r="42" spans="1:5" s="26" customFormat="1" ht="15" customHeight="1" x14ac:dyDescent="0.25">
      <c r="A42" s="15" t="s">
        <v>8</v>
      </c>
      <c r="B42" s="24" t="s">
        <v>39</v>
      </c>
      <c r="C42" s="68"/>
      <c r="D42" s="68"/>
      <c r="E42" s="68"/>
    </row>
    <row r="43" spans="1:5" s="26" customFormat="1" ht="11.4" customHeight="1" x14ac:dyDescent="0.25">
      <c r="A43" s="60" t="s">
        <v>9</v>
      </c>
      <c r="B43" s="63" t="s">
        <v>40</v>
      </c>
      <c r="C43" s="57"/>
      <c r="D43" s="39" t="str">
        <f>IF(C43="ja","Weiter bei Pos. 2.1a.","")</f>
        <v/>
      </c>
      <c r="E43" s="73"/>
    </row>
    <row r="44" spans="1:5" s="26" customFormat="1" ht="23.25" customHeight="1" x14ac:dyDescent="0.25">
      <c r="A44" s="61"/>
      <c r="B44" s="64"/>
      <c r="C44" s="58"/>
      <c r="D44" s="45" t="str">
        <f>IF(C43="nein","So weit möglich ist gegenüber den betroffenen Personen für die entsprechende Transparenz zu sorgen.","")</f>
        <v/>
      </c>
      <c r="E44" s="55"/>
    </row>
    <row r="45" spans="1:5" s="26" customFormat="1" ht="10.95" customHeight="1" x14ac:dyDescent="0.25">
      <c r="A45" s="62"/>
      <c r="B45" s="65"/>
      <c r="C45" s="59"/>
      <c r="D45" s="44" t="str">
        <f>IF(C43="?","Frage abklären.","")</f>
        <v/>
      </c>
      <c r="E45" s="74"/>
    </row>
    <row r="46" spans="1:5" s="26" customFormat="1" ht="21.6" customHeight="1" x14ac:dyDescent="0.25">
      <c r="A46" s="60" t="s">
        <v>45</v>
      </c>
      <c r="B46" s="63" t="s">
        <v>48</v>
      </c>
      <c r="C46" s="57"/>
      <c r="D46" s="39" t="str">
        <f>IF(C46="ja","Es sind die gesetzlichen Grundlagen sowie der Zweck der Bearbeitung offenzulegen.","")</f>
        <v/>
      </c>
      <c r="E46" s="73"/>
    </row>
    <row r="47" spans="1:5" s="26" customFormat="1" ht="10.95" customHeight="1" x14ac:dyDescent="0.25">
      <c r="A47" s="61"/>
      <c r="B47" s="64"/>
      <c r="C47" s="58"/>
      <c r="D47" s="45" t="str">
        <f>IF(C46="nein","Weiter bei Pos.2.2.","")</f>
        <v/>
      </c>
      <c r="E47" s="55"/>
    </row>
    <row r="48" spans="1:5" s="26" customFormat="1" ht="10.95" customHeight="1" x14ac:dyDescent="0.25">
      <c r="A48" s="62"/>
      <c r="B48" s="65"/>
      <c r="C48" s="59"/>
      <c r="D48" s="44" t="str">
        <f>IF(C46="?","Frage abklären.","")</f>
        <v/>
      </c>
      <c r="E48" s="74"/>
    </row>
    <row r="49" spans="1:5" s="26" customFormat="1" ht="15" customHeight="1" x14ac:dyDescent="0.25">
      <c r="A49" s="60" t="s">
        <v>3</v>
      </c>
      <c r="B49" s="63" t="s">
        <v>42</v>
      </c>
      <c r="C49" s="57"/>
      <c r="D49" s="39" t="str">
        <f>IF(C49="ja","Weiter bei Pos. 3.1.","")</f>
        <v/>
      </c>
      <c r="E49" s="73"/>
    </row>
    <row r="50" spans="1:5" s="26" customFormat="1" ht="22.2" customHeight="1" x14ac:dyDescent="0.25">
      <c r="A50" s="61"/>
      <c r="B50" s="64"/>
      <c r="C50" s="58"/>
      <c r="D50" s="40" t="str">
        <f>IF(C49="nein","Die Beschaffung der Daten ist unzulässig und muss daher geändert werden.","")</f>
        <v/>
      </c>
      <c r="E50" s="55"/>
    </row>
    <row r="51" spans="1:5" s="26" customFormat="1" ht="10.95" customHeight="1" x14ac:dyDescent="0.25">
      <c r="A51" s="62"/>
      <c r="B51" s="65"/>
      <c r="C51" s="59"/>
      <c r="D51" s="44" t="str">
        <f>IF(C49="?","Frage abklären.","")</f>
        <v/>
      </c>
      <c r="E51" s="74"/>
    </row>
    <row r="52" spans="1:5" s="26" customFormat="1" ht="15" customHeight="1" x14ac:dyDescent="0.25">
      <c r="A52" s="15" t="s">
        <v>10</v>
      </c>
      <c r="B52" s="24" t="s">
        <v>24</v>
      </c>
      <c r="C52" s="68"/>
      <c r="D52" s="68"/>
      <c r="E52" s="68"/>
    </row>
    <row r="53" spans="1:5" s="26" customFormat="1" ht="11.4" customHeight="1" x14ac:dyDescent="0.25">
      <c r="A53" s="60" t="s">
        <v>43</v>
      </c>
      <c r="B53" s="63" t="s">
        <v>44</v>
      </c>
      <c r="C53" s="57"/>
      <c r="D53" s="39" t="str">
        <f>IF(C53="ja","Weiter bei Pos. 4.1.","")</f>
        <v/>
      </c>
      <c r="E53" s="73"/>
    </row>
    <row r="54" spans="1:5" s="26" customFormat="1" ht="21.6" customHeight="1" x14ac:dyDescent="0.25">
      <c r="A54" s="61"/>
      <c r="B54" s="64"/>
      <c r="C54" s="58"/>
      <c r="D54" s="45" t="str">
        <f>IF(C53="nein","Weiter bei Pos. 3.2.","")</f>
        <v/>
      </c>
      <c r="E54" s="55"/>
    </row>
    <row r="55" spans="1:5" s="26" customFormat="1" ht="10.5" customHeight="1" x14ac:dyDescent="0.25">
      <c r="A55" s="62"/>
      <c r="B55" s="65"/>
      <c r="C55" s="59"/>
      <c r="D55" s="44" t="str">
        <f>IF(C53="?","Frage abklären.","")</f>
        <v/>
      </c>
      <c r="E55" s="74"/>
    </row>
    <row r="56" spans="1:5" s="26" customFormat="1" ht="11.4" customHeight="1" x14ac:dyDescent="0.25">
      <c r="A56" s="60" t="s">
        <v>47</v>
      </c>
      <c r="B56" s="63" t="s">
        <v>49</v>
      </c>
      <c r="C56" s="57"/>
      <c r="D56" s="39" t="str">
        <f>IF(C56="ja","Weiter bei Pos. 4.1.","")</f>
        <v/>
      </c>
      <c r="E56" s="73"/>
    </row>
    <row r="57" spans="1:5" s="26" customFormat="1" ht="13.2" x14ac:dyDescent="0.25">
      <c r="A57" s="61"/>
      <c r="B57" s="64"/>
      <c r="C57" s="66"/>
      <c r="D57" s="40" t="str">
        <f>IF(C56="ja","Rechtsgrundlage in der rechten Spalte aufführen.","")</f>
        <v/>
      </c>
      <c r="E57" s="79"/>
    </row>
    <row r="58" spans="1:5" s="26" customFormat="1" ht="33" customHeight="1" x14ac:dyDescent="0.25">
      <c r="A58" s="61"/>
      <c r="B58" s="64"/>
      <c r="C58" s="58"/>
      <c r="D58" s="40" t="str">
        <f>IF(C56="nein","Es muss die Einwilligung der betroffenen Personen eigeholt oder aber auf die Datenberabeitung verzichtet werden.","")</f>
        <v/>
      </c>
      <c r="E58" s="55"/>
    </row>
    <row r="59" spans="1:5" s="26" customFormat="1" ht="10.95" customHeight="1" x14ac:dyDescent="0.25">
      <c r="A59" s="62"/>
      <c r="B59" s="65"/>
      <c r="C59" s="59"/>
      <c r="D59" s="44" t="str">
        <f>IF(C56="?","Frage abklären.","")</f>
        <v/>
      </c>
      <c r="E59" s="74"/>
    </row>
    <row r="60" spans="1:5" s="26" customFormat="1" ht="15" customHeight="1" x14ac:dyDescent="0.25">
      <c r="A60" s="15" t="s">
        <v>11</v>
      </c>
      <c r="B60" s="24" t="s">
        <v>22</v>
      </c>
      <c r="C60" s="68"/>
      <c r="D60" s="68"/>
      <c r="E60" s="68"/>
    </row>
    <row r="61" spans="1:5" s="26" customFormat="1" ht="11.4" customHeight="1" x14ac:dyDescent="0.25">
      <c r="A61" s="60" t="s">
        <v>12</v>
      </c>
      <c r="B61" s="63" t="s">
        <v>76</v>
      </c>
      <c r="C61" s="57"/>
      <c r="D61" s="39" t="str">
        <f>IF(C61="ja","Weiter bei Pos. 4.2.","")</f>
        <v/>
      </c>
      <c r="E61" s="73"/>
    </row>
    <row r="62" spans="1:5" s="26" customFormat="1" ht="21.6" customHeight="1" x14ac:dyDescent="0.25">
      <c r="A62" s="61"/>
      <c r="B62" s="64"/>
      <c r="C62" s="58"/>
      <c r="D62" s="40" t="str">
        <f>IF(C61="nein","Es ist auf das Bearbeiten nicht notwendiger Daten zu verzichten.","")</f>
        <v/>
      </c>
      <c r="E62" s="55"/>
    </row>
    <row r="63" spans="1:5" s="26" customFormat="1" ht="10.95" customHeight="1" x14ac:dyDescent="0.25">
      <c r="A63" s="62"/>
      <c r="B63" s="65"/>
      <c r="C63" s="59"/>
      <c r="D63" s="44" t="str">
        <f>IF(C61="?","Frage abklären.","")</f>
        <v/>
      </c>
      <c r="E63" s="74"/>
    </row>
    <row r="64" spans="1:5" s="26" customFormat="1" ht="11.4" customHeight="1" x14ac:dyDescent="0.25">
      <c r="A64" s="60" t="s">
        <v>51</v>
      </c>
      <c r="B64" s="63" t="s">
        <v>50</v>
      </c>
      <c r="C64" s="57"/>
      <c r="D64" s="39" t="str">
        <f>IF(C64="ja","Weiter bei Pos. 4.2a.","")</f>
        <v/>
      </c>
      <c r="E64" s="73"/>
    </row>
    <row r="65" spans="1:5" s="26" customFormat="1" ht="31.2" customHeight="1" x14ac:dyDescent="0.25">
      <c r="A65" s="61"/>
      <c r="B65" s="64"/>
      <c r="C65" s="58"/>
      <c r="D65" s="40" t="str">
        <f>IF(C64="nein","Es sind die Benutzerrechte auf das Notwendige zu beschränken.","")</f>
        <v/>
      </c>
      <c r="E65" s="55"/>
    </row>
    <row r="66" spans="1:5" s="26" customFormat="1" ht="10.95" customHeight="1" x14ac:dyDescent="0.25">
      <c r="A66" s="62"/>
      <c r="B66" s="65"/>
      <c r="C66" s="59"/>
      <c r="D66" s="44" t="str">
        <f>IF(C64="?","Frage abklären.","")</f>
        <v/>
      </c>
      <c r="E66" s="74"/>
    </row>
    <row r="67" spans="1:5" s="26" customFormat="1" ht="10.95" customHeight="1" x14ac:dyDescent="0.25">
      <c r="A67" s="60" t="s">
        <v>54</v>
      </c>
      <c r="B67" s="63" t="s">
        <v>55</v>
      </c>
      <c r="C67" s="57"/>
      <c r="D67" s="39" t="str">
        <f>IF(C67="ja","Weiter bei Pos. 4.3.","")</f>
        <v/>
      </c>
      <c r="E67" s="73"/>
    </row>
    <row r="68" spans="1:5" s="26" customFormat="1" ht="21.6" customHeight="1" x14ac:dyDescent="0.25">
      <c r="A68" s="61"/>
      <c r="B68" s="64"/>
      <c r="C68" s="58"/>
      <c r="D68" s="40" t="str">
        <f>IF(C67="nein","Es ist ein Benutzerberechtigungskonzept zu erstellen und zu implementieren.","")</f>
        <v/>
      </c>
      <c r="E68" s="55"/>
    </row>
    <row r="69" spans="1:5" s="26" customFormat="1" ht="10.95" customHeight="1" x14ac:dyDescent="0.25">
      <c r="A69" s="62"/>
      <c r="B69" s="65"/>
      <c r="C69" s="59"/>
      <c r="D69" s="44" t="str">
        <f>IF(C67="?","Frage abklären.","")</f>
        <v/>
      </c>
      <c r="E69" s="74"/>
    </row>
    <row r="70" spans="1:5" s="26" customFormat="1" ht="11.4" customHeight="1" x14ac:dyDescent="0.25">
      <c r="A70" s="60" t="s">
        <v>52</v>
      </c>
      <c r="B70" s="63" t="s">
        <v>53</v>
      </c>
      <c r="C70" s="57"/>
      <c r="D70" s="39" t="str">
        <f>IF(C70="ja","Weiter bei Pos. 5.1.","")</f>
        <v/>
      </c>
      <c r="E70" s="73"/>
    </row>
    <row r="71" spans="1:5" s="26" customFormat="1" ht="52.95" customHeight="1" x14ac:dyDescent="0.25">
      <c r="A71" s="61"/>
      <c r="B71" s="64"/>
      <c r="C71" s="58"/>
      <c r="D71" s="40" t="str">
        <f>IF(C70="nein","Es ist durch ein entsprechendes Datenarchivierungs- und Löschungskonzept sicherzustellen, dass die Daten nicht länger bearbeitet werden, als sie für das Erreichen des Bearbeitungszwecks notwendig sind.","")</f>
        <v/>
      </c>
      <c r="E71" s="55"/>
    </row>
    <row r="72" spans="1:5" s="26" customFormat="1" ht="10.95" customHeight="1" x14ac:dyDescent="0.25">
      <c r="A72" s="62"/>
      <c r="B72" s="65"/>
      <c r="C72" s="59"/>
      <c r="D72" s="44" t="str">
        <f>IF(C70="?","Frage abklären.","")</f>
        <v/>
      </c>
      <c r="E72" s="74"/>
    </row>
    <row r="73" spans="1:5" s="26" customFormat="1" ht="15" customHeight="1" x14ac:dyDescent="0.25">
      <c r="A73" s="15" t="s">
        <v>13</v>
      </c>
      <c r="B73" s="24" t="s">
        <v>23</v>
      </c>
      <c r="C73" s="68"/>
      <c r="D73" s="68"/>
      <c r="E73" s="68"/>
    </row>
    <row r="74" spans="1:5" s="6" customFormat="1" ht="25.2" customHeight="1" x14ac:dyDescent="0.25">
      <c r="A74" s="60" t="s">
        <v>14</v>
      </c>
      <c r="B74" s="63" t="s">
        <v>81</v>
      </c>
      <c r="C74" s="57"/>
      <c r="D74" s="39" t="str">
        <f>IF(C74="ja","Weiter bei Pos. 5.2.","")</f>
        <v/>
      </c>
      <c r="E74" s="73"/>
    </row>
    <row r="75" spans="1:5" s="11" customFormat="1" ht="35.25" customHeight="1" x14ac:dyDescent="0.25">
      <c r="A75" s="61"/>
      <c r="B75" s="64"/>
      <c r="C75" s="58"/>
      <c r="D75" s="40" t="str">
        <f>IF(C74="nein","Es ist durch entsprechende Qualitätssicherungsmassnahmen dafür zu sorgen, dass die inhaltliche Richtigkeit gewährleistet ist.","")</f>
        <v/>
      </c>
      <c r="E75" s="55"/>
    </row>
    <row r="76" spans="1:5" s="11" customFormat="1" ht="12.6" customHeight="1" x14ac:dyDescent="0.25">
      <c r="A76" s="62"/>
      <c r="B76" s="65"/>
      <c r="C76" s="59"/>
      <c r="D76" s="44" t="str">
        <f>IF(C74="?","Frage abklären.","")</f>
        <v/>
      </c>
      <c r="E76" s="74"/>
    </row>
    <row r="77" spans="1:5" s="11" customFormat="1" ht="25.2" customHeight="1" x14ac:dyDescent="0.25">
      <c r="A77" s="60" t="s">
        <v>16</v>
      </c>
      <c r="B77" s="63" t="s">
        <v>56</v>
      </c>
      <c r="C77" s="57"/>
      <c r="D77" s="39" t="str">
        <f>IF(C77="ja","Weiter bei Pos. 5.3.","")</f>
        <v/>
      </c>
      <c r="E77" s="73"/>
    </row>
    <row r="78" spans="1:5" s="11" customFormat="1" ht="42" customHeight="1" x14ac:dyDescent="0.25">
      <c r="A78" s="61"/>
      <c r="B78" s="64"/>
      <c r="C78" s="58"/>
      <c r="D78" s="40" t="str">
        <f>IF(C77="nein","Es ist durch entsprechende Qualitätssicherungsmassnahmen sicherzustellen, dass die Vollständigkeit der Daten gewährleistet ist.","")</f>
        <v/>
      </c>
      <c r="E78" s="55"/>
    </row>
    <row r="79" spans="1:5" s="6" customFormat="1" ht="12.6" customHeight="1" x14ac:dyDescent="0.25">
      <c r="A79" s="62"/>
      <c r="B79" s="65"/>
      <c r="C79" s="59"/>
      <c r="D79" s="40" t="str">
        <f>IF(C77="?","Frage abklären.","")</f>
        <v/>
      </c>
      <c r="E79" s="74"/>
    </row>
    <row r="80" spans="1:5" s="12" customFormat="1" ht="25.2" customHeight="1" x14ac:dyDescent="0.25">
      <c r="A80" s="60" t="s">
        <v>17</v>
      </c>
      <c r="B80" s="63" t="s">
        <v>57</v>
      </c>
      <c r="C80" s="57"/>
      <c r="D80" s="39" t="str">
        <f>IF(C80="ja","Weiter bei Pos. 6.1.","")</f>
        <v/>
      </c>
      <c r="E80" s="73"/>
    </row>
    <row r="81" spans="1:5" s="6" customFormat="1" ht="32.4" customHeight="1" x14ac:dyDescent="0.25">
      <c r="A81" s="61"/>
      <c r="B81" s="64"/>
      <c r="C81" s="58"/>
      <c r="D81" s="40" t="str">
        <f>IF(C80="nein","Es ist durch entsprechende Massnahmen sicherzustellen, dass die Daten entsprechend dem Bearbeitungszweck aktuell sind.","")</f>
        <v/>
      </c>
      <c r="E81" s="55"/>
    </row>
    <row r="82" spans="1:5" s="53" customFormat="1" ht="12.6" customHeight="1" x14ac:dyDescent="0.25">
      <c r="A82" s="62"/>
      <c r="B82" s="65"/>
      <c r="C82" s="59"/>
      <c r="D82" s="44" t="str">
        <f>IF(C80="?","Frage abklären.","")</f>
        <v/>
      </c>
      <c r="E82" s="74"/>
    </row>
    <row r="83" spans="1:5" s="52" customFormat="1" ht="14.4" customHeight="1" x14ac:dyDescent="0.25">
      <c r="A83" s="15" t="s">
        <v>15</v>
      </c>
      <c r="B83" s="67" t="s">
        <v>25</v>
      </c>
      <c r="C83" s="68"/>
      <c r="D83" s="68"/>
      <c r="E83" s="68"/>
    </row>
    <row r="84" spans="1:5" s="28" customFormat="1" ht="14.4" customHeight="1" x14ac:dyDescent="0.25">
      <c r="A84" s="51" t="s">
        <v>18</v>
      </c>
      <c r="B84" s="29" t="s">
        <v>26</v>
      </c>
      <c r="C84" s="85"/>
      <c r="D84" s="85"/>
      <c r="E84" s="85"/>
    </row>
    <row r="85" spans="1:5" s="3" customFormat="1" ht="13.2" customHeight="1" x14ac:dyDescent="0.25">
      <c r="A85" s="60" t="s">
        <v>65</v>
      </c>
      <c r="B85" s="63" t="s">
        <v>77</v>
      </c>
      <c r="C85" s="57"/>
      <c r="D85" s="39" t="str">
        <f>IF(C85="ja","Weiter bei Pos. 6.1.1.","")</f>
        <v/>
      </c>
      <c r="E85" s="73"/>
    </row>
    <row r="86" spans="1:5" s="6" customFormat="1" ht="12" customHeight="1" x14ac:dyDescent="0.25">
      <c r="A86" s="61"/>
      <c r="B86" s="64"/>
      <c r="C86" s="58"/>
      <c r="D86" s="45" t="str">
        <f>IF(C85="nein","Weiter bei Pos. 6.2.0.","")</f>
        <v/>
      </c>
      <c r="E86" s="55"/>
    </row>
    <row r="87" spans="1:5" s="6" customFormat="1" ht="12" customHeight="1" x14ac:dyDescent="0.25">
      <c r="A87" s="62"/>
      <c r="B87" s="65"/>
      <c r="C87" s="59"/>
      <c r="D87" s="44" t="str">
        <f>IF(C85="?","Frage abklären.","")</f>
        <v/>
      </c>
      <c r="E87" s="74"/>
    </row>
    <row r="88" spans="1:5" s="3" customFormat="1" ht="12" customHeight="1" x14ac:dyDescent="0.25">
      <c r="A88" s="60" t="s">
        <v>60</v>
      </c>
      <c r="B88" s="63" t="s">
        <v>59</v>
      </c>
      <c r="C88" s="57"/>
      <c r="D88" s="39" t="str">
        <f>IF(C88="ja","Weiter bei Pos. 6.1.4.","")</f>
        <v/>
      </c>
      <c r="E88" s="73"/>
    </row>
    <row r="89" spans="1:5" s="3" customFormat="1" ht="13.2" customHeight="1" x14ac:dyDescent="0.25">
      <c r="A89" s="61"/>
      <c r="B89" s="64"/>
      <c r="C89" s="66"/>
      <c r="D89" s="40" t="str">
        <f>IF(C88="ja","Rechtsgrundlage in der rechten Spalte aufführen.","")</f>
        <v/>
      </c>
      <c r="E89" s="79"/>
    </row>
    <row r="90" spans="1:5" s="6" customFormat="1" ht="12" customHeight="1" x14ac:dyDescent="0.25">
      <c r="A90" s="61"/>
      <c r="B90" s="64"/>
      <c r="C90" s="58"/>
      <c r="D90" s="45" t="str">
        <f>IF(C88="nein","Weiter bei Pos. 6.1.2.","")</f>
        <v/>
      </c>
      <c r="E90" s="55"/>
    </row>
    <row r="91" spans="1:5" s="6" customFormat="1" ht="12.6" customHeight="1" x14ac:dyDescent="0.25">
      <c r="A91" s="62"/>
      <c r="B91" s="65"/>
      <c r="C91" s="59"/>
      <c r="D91" s="44" t="str">
        <f>IF(C88="?","Frage abklären.","")</f>
        <v/>
      </c>
      <c r="E91" s="74"/>
    </row>
    <row r="92" spans="1:5" s="3" customFormat="1" ht="12" customHeight="1" x14ac:dyDescent="0.25">
      <c r="A92" s="60" t="s">
        <v>61</v>
      </c>
      <c r="B92" s="63" t="s">
        <v>66</v>
      </c>
      <c r="C92" s="57"/>
      <c r="D92" s="39" t="str">
        <f>IF(C92="ja","Weiter bei Pos. 6.1.4.","")</f>
        <v/>
      </c>
      <c r="E92" s="73"/>
    </row>
    <row r="93" spans="1:5" s="3" customFormat="1" ht="21.6" customHeight="1" x14ac:dyDescent="0.25">
      <c r="A93" s="61"/>
      <c r="B93" s="64"/>
      <c r="C93" s="66"/>
      <c r="D93" s="40" t="str">
        <f>IF(C92="ja","Nachweis bzw. Rechtsgrundlage in der rechten Spalte aufführen.","")</f>
        <v/>
      </c>
      <c r="E93" s="79"/>
    </row>
    <row r="94" spans="1:5" s="6" customFormat="1" ht="12" customHeight="1" x14ac:dyDescent="0.25">
      <c r="A94" s="61"/>
      <c r="B94" s="64"/>
      <c r="C94" s="58"/>
      <c r="D94" s="45" t="str">
        <f>IF(C92="nein","Weiter bei Pos. 6.1.3.","")</f>
        <v/>
      </c>
      <c r="E94" s="55"/>
    </row>
    <row r="95" spans="1:5" s="6" customFormat="1" ht="12.6" customHeight="1" x14ac:dyDescent="0.25">
      <c r="A95" s="62"/>
      <c r="B95" s="65"/>
      <c r="C95" s="59"/>
      <c r="D95" s="44" t="str">
        <f>IF(C92="?","Frage abklären.","")</f>
        <v/>
      </c>
      <c r="E95" s="74"/>
    </row>
    <row r="96" spans="1:5" s="3" customFormat="1" ht="12" customHeight="1" x14ac:dyDescent="0.25">
      <c r="A96" s="60" t="s">
        <v>62</v>
      </c>
      <c r="B96" s="63" t="s">
        <v>69</v>
      </c>
      <c r="C96" s="57"/>
      <c r="D96" s="39" t="str">
        <f>IF(C96="ja","Weiter bei Pos. 6.1.4.","")</f>
        <v/>
      </c>
      <c r="E96" s="73"/>
    </row>
    <row r="97" spans="1:5" s="3" customFormat="1" ht="13.2" customHeight="1" x14ac:dyDescent="0.25">
      <c r="A97" s="61"/>
      <c r="B97" s="64"/>
      <c r="C97" s="66"/>
      <c r="D97" s="40" t="str">
        <f>IF(C96="ja","Erläutern in der rechten Spalte.","")</f>
        <v/>
      </c>
      <c r="E97" s="79"/>
    </row>
    <row r="98" spans="1:5" s="6" customFormat="1" ht="11.4" customHeight="1" x14ac:dyDescent="0.25">
      <c r="A98" s="61"/>
      <c r="B98" s="64"/>
      <c r="C98" s="58"/>
      <c r="D98" s="40" t="str">
        <f>IF(C96="nein","Die Datenbekanntgabe ist nicht zulässig.","")</f>
        <v/>
      </c>
      <c r="E98" s="55"/>
    </row>
    <row r="99" spans="1:5" s="6" customFormat="1" ht="12.6" customHeight="1" x14ac:dyDescent="0.25">
      <c r="A99" s="62"/>
      <c r="B99" s="65"/>
      <c r="C99" s="59"/>
      <c r="D99" s="44" t="str">
        <f>IF(C96="?","Frage abklären.","")</f>
        <v/>
      </c>
      <c r="E99" s="74"/>
    </row>
    <row r="100" spans="1:5" s="6" customFormat="1" ht="45.75" customHeight="1" x14ac:dyDescent="0.25">
      <c r="A100" s="60" t="s">
        <v>84</v>
      </c>
      <c r="B100" s="63" t="s">
        <v>75</v>
      </c>
      <c r="C100" s="75"/>
      <c r="D100" s="39" t="str">
        <f>IF(C100="ja","Sofern die Möglichkeit des Online-Zugriffs nicht in einem Gesetz ausdrücklich vorgesehen ist, ist die rechtliche Zulässigkeit bei der kantonalen Datenschutzaufsichtsstelle abzuklären.","")</f>
        <v/>
      </c>
      <c r="E100" s="82"/>
    </row>
    <row r="101" spans="1:5" s="6" customFormat="1" ht="23.25" customHeight="1" x14ac:dyDescent="0.25">
      <c r="A101" s="61"/>
      <c r="B101" s="64"/>
      <c r="C101" s="76"/>
      <c r="D101" s="40" t="str">
        <f>IF(C100="ja","Rechtsgrundlage in der rechten Spalte aufführen.","")</f>
        <v/>
      </c>
      <c r="E101" s="55"/>
    </row>
    <row r="102" spans="1:5" s="6" customFormat="1" ht="12.6" customHeight="1" x14ac:dyDescent="0.25">
      <c r="A102" s="61"/>
      <c r="B102" s="64"/>
      <c r="C102" s="76"/>
      <c r="D102" s="45" t="str">
        <f>IF(C100="ja","Weiter bei Pos. 6.2.0.","")</f>
        <v/>
      </c>
      <c r="E102" s="55"/>
    </row>
    <row r="103" spans="1:5" s="6" customFormat="1" ht="12.6" customHeight="1" x14ac:dyDescent="0.25">
      <c r="A103" s="61"/>
      <c r="B103" s="64"/>
      <c r="C103" s="76"/>
      <c r="D103" s="45" t="str">
        <f>IF(C100="nein","Weiter bei Pos. 6.2.","")</f>
        <v/>
      </c>
      <c r="E103" s="55"/>
    </row>
    <row r="104" spans="1:5" s="6" customFormat="1" ht="12.6" customHeight="1" x14ac:dyDescent="0.25">
      <c r="A104" s="62"/>
      <c r="B104" s="65"/>
      <c r="C104" s="77"/>
      <c r="D104" s="44" t="str">
        <f>IF(C100="?","Frage abklären.","")</f>
        <v/>
      </c>
      <c r="E104" s="74"/>
    </row>
    <row r="105" spans="1:5" s="28" customFormat="1" ht="14.4" customHeight="1" x14ac:dyDescent="0.25">
      <c r="A105" s="27" t="s">
        <v>58</v>
      </c>
      <c r="B105" s="29" t="s">
        <v>27</v>
      </c>
      <c r="C105" s="30"/>
      <c r="D105" s="46"/>
      <c r="E105" s="30"/>
    </row>
    <row r="106" spans="1:5" s="3" customFormat="1" ht="13.2" customHeight="1" x14ac:dyDescent="0.25">
      <c r="A106" s="60" t="s">
        <v>67</v>
      </c>
      <c r="B106" s="63" t="s">
        <v>68</v>
      </c>
      <c r="C106" s="57"/>
      <c r="D106" s="39" t="str">
        <f>IF(C106="ja","Weiter bei Pos. 6.2.1.","")</f>
        <v/>
      </c>
      <c r="E106" s="73"/>
    </row>
    <row r="107" spans="1:5" s="6" customFormat="1" ht="12" customHeight="1" x14ac:dyDescent="0.25">
      <c r="A107" s="61"/>
      <c r="B107" s="64"/>
      <c r="C107" s="58"/>
      <c r="D107" s="50" t="str">
        <f>IF(C106="nein","Ende der Beurteilung.","")</f>
        <v/>
      </c>
      <c r="E107" s="55"/>
    </row>
    <row r="108" spans="1:5" s="6" customFormat="1" ht="12" customHeight="1" x14ac:dyDescent="0.25">
      <c r="A108" s="62"/>
      <c r="B108" s="65"/>
      <c r="C108" s="59"/>
      <c r="D108" s="44" t="str">
        <f>IF(C106="?","Frage abklären.","")</f>
        <v/>
      </c>
      <c r="E108" s="74"/>
    </row>
    <row r="109" spans="1:5" s="3" customFormat="1" ht="12" customHeight="1" x14ac:dyDescent="0.25">
      <c r="A109" s="60" t="s">
        <v>63</v>
      </c>
      <c r="B109" s="63" t="s">
        <v>70</v>
      </c>
      <c r="C109" s="57"/>
      <c r="D109" s="49" t="str">
        <f>IF(C109="ja","Ende der Beurteilung.","")</f>
        <v/>
      </c>
      <c r="E109" s="73"/>
    </row>
    <row r="110" spans="1:5" s="3" customFormat="1" ht="13.2" customHeight="1" x14ac:dyDescent="0.25">
      <c r="A110" s="80"/>
      <c r="B110" s="64"/>
      <c r="C110" s="66"/>
      <c r="D110" s="40" t="str">
        <f>IF(C109="ja","Rechtsgrundlage in der rechten Spalte aufführen.","")</f>
        <v/>
      </c>
      <c r="E110" s="79"/>
    </row>
    <row r="111" spans="1:5" s="6" customFormat="1" ht="12" customHeight="1" x14ac:dyDescent="0.25">
      <c r="A111" s="80"/>
      <c r="B111" s="64"/>
      <c r="C111" s="58"/>
      <c r="D111" s="45" t="str">
        <f>IF(C109="nein","Weiter bei Pos. 6.2.2.","")</f>
        <v/>
      </c>
      <c r="E111" s="55"/>
    </row>
    <row r="112" spans="1:5" s="6" customFormat="1" ht="12.6" customHeight="1" x14ac:dyDescent="0.25">
      <c r="A112" s="81"/>
      <c r="B112" s="65"/>
      <c r="C112" s="59"/>
      <c r="D112" s="44" t="str">
        <f>IF(C109="?","Frage abklären.","")</f>
        <v/>
      </c>
      <c r="E112" s="74"/>
    </row>
    <row r="113" spans="1:5" s="3" customFormat="1" ht="12" customHeight="1" x14ac:dyDescent="0.25">
      <c r="A113" s="60" t="s">
        <v>64</v>
      </c>
      <c r="B113" s="63" t="s">
        <v>69</v>
      </c>
      <c r="C113" s="57"/>
      <c r="D113" s="49" t="str">
        <f>IF(C113="ja","Ende der Beurteilung.","")</f>
        <v/>
      </c>
      <c r="E113" s="73"/>
    </row>
    <row r="114" spans="1:5" s="3" customFormat="1" ht="13.2" customHeight="1" x14ac:dyDescent="0.25">
      <c r="A114" s="61"/>
      <c r="B114" s="64"/>
      <c r="C114" s="66"/>
      <c r="D114" s="40" t="str">
        <f>IF(C113="ja","Erläutern in der rechten Spalte.","")</f>
        <v/>
      </c>
      <c r="E114" s="79"/>
    </row>
    <row r="115" spans="1:5" s="6" customFormat="1" ht="12" customHeight="1" x14ac:dyDescent="0.25">
      <c r="A115" s="61"/>
      <c r="B115" s="64"/>
      <c r="C115" s="58"/>
      <c r="D115" s="45" t="str">
        <f>IF(C113="nein","Weiter bei Pos. 6.2.3.","")</f>
        <v/>
      </c>
      <c r="E115" s="55"/>
    </row>
    <row r="116" spans="1:5" s="6" customFormat="1" ht="12.6" customHeight="1" x14ac:dyDescent="0.25">
      <c r="A116" s="62"/>
      <c r="B116" s="65"/>
      <c r="C116" s="59"/>
      <c r="D116" s="44" t="str">
        <f>IF(C113="?","Frage abklären.","")</f>
        <v/>
      </c>
      <c r="E116" s="74"/>
    </row>
    <row r="117" spans="1:5" s="3" customFormat="1" ht="12" customHeight="1" x14ac:dyDescent="0.25">
      <c r="A117" s="60" t="s">
        <v>71</v>
      </c>
      <c r="B117" s="63" t="s">
        <v>78</v>
      </c>
      <c r="C117" s="57"/>
      <c r="D117" s="49" t="str">
        <f>IF(C117="ja","Ende der Beurteilung.","")</f>
        <v/>
      </c>
      <c r="E117" s="73"/>
    </row>
    <row r="118" spans="1:5" s="3" customFormat="1" ht="10.199999999999999" x14ac:dyDescent="0.25">
      <c r="A118" s="61"/>
      <c r="B118" s="64"/>
      <c r="C118" s="66"/>
      <c r="D118" s="40" t="str">
        <f>IF(C117="ja","Amtliche Veröffentlichung in der rechten Spalte aufführen.","")</f>
        <v/>
      </c>
      <c r="E118" s="79"/>
    </row>
    <row r="119" spans="1:5" s="6" customFormat="1" ht="12" customHeight="1" x14ac:dyDescent="0.25">
      <c r="A119" s="61"/>
      <c r="B119" s="64"/>
      <c r="C119" s="58"/>
      <c r="D119" s="45" t="str">
        <f>IF(C117="nein","Weiter bei Pos. 6.2.4.","")</f>
        <v/>
      </c>
      <c r="E119" s="55"/>
    </row>
    <row r="120" spans="1:5" s="6" customFormat="1" ht="12.6" customHeight="1" x14ac:dyDescent="0.25">
      <c r="A120" s="62"/>
      <c r="B120" s="65"/>
      <c r="C120" s="59"/>
      <c r="D120" s="44" t="str">
        <f>IF(C117="?","Frage abklären.","")</f>
        <v/>
      </c>
      <c r="E120" s="74"/>
    </row>
    <row r="121" spans="1:5" s="3" customFormat="1" ht="12" customHeight="1" x14ac:dyDescent="0.25">
      <c r="A121" s="60" t="s">
        <v>72</v>
      </c>
      <c r="B121" s="63" t="s">
        <v>79</v>
      </c>
      <c r="C121" s="57"/>
      <c r="D121" s="49" t="str">
        <f>IF(C121="ja","Ende der Beurteilung.","")</f>
        <v/>
      </c>
      <c r="E121" s="73"/>
    </row>
    <row r="122" spans="1:5" s="3" customFormat="1" ht="13.2" customHeight="1" x14ac:dyDescent="0.25">
      <c r="A122" s="61"/>
      <c r="B122" s="64"/>
      <c r="C122" s="66"/>
      <c r="D122" s="40" t="str">
        <f>IF(C121="ja","RRB in der rechten Spalte angeben.","")</f>
        <v/>
      </c>
      <c r="E122" s="79"/>
    </row>
    <row r="123" spans="1:5" s="6" customFormat="1" ht="22.2" customHeight="1" x14ac:dyDescent="0.25">
      <c r="A123" s="61"/>
      <c r="B123" s="64"/>
      <c r="C123" s="58"/>
      <c r="D123" s="40" t="str">
        <f>IF(C121="nein","Die Datenbekanntgabe an Private ist nicht zulässig.","")</f>
        <v/>
      </c>
      <c r="E123" s="55"/>
    </row>
    <row r="124" spans="1:5" s="6" customFormat="1" ht="12.6" customHeight="1" x14ac:dyDescent="0.25">
      <c r="A124" s="62"/>
      <c r="B124" s="65"/>
      <c r="C124" s="59"/>
      <c r="D124" s="44" t="str">
        <f>IF(C121="?","Frage abklären.","")</f>
        <v/>
      </c>
      <c r="E124" s="74"/>
    </row>
    <row r="125" spans="1:5" s="3" customFormat="1" ht="12" x14ac:dyDescent="0.25">
      <c r="A125" s="4"/>
      <c r="C125" s="16"/>
      <c r="D125" s="47"/>
    </row>
    <row r="126" spans="1:5" s="13" customFormat="1" ht="12" x14ac:dyDescent="0.25">
      <c r="A126" s="22"/>
      <c r="C126" s="23"/>
      <c r="D126" s="45"/>
    </row>
    <row r="127" spans="1:5" s="13" customFormat="1" ht="12" x14ac:dyDescent="0.25">
      <c r="A127" s="22"/>
      <c r="C127" s="23"/>
      <c r="D127" s="45"/>
    </row>
    <row r="128" spans="1:5" s="13" customFormat="1" ht="12" x14ac:dyDescent="0.25">
      <c r="A128" s="22"/>
      <c r="C128" s="23"/>
      <c r="D128" s="45"/>
    </row>
    <row r="129" spans="1:4" s="13" customFormat="1" ht="12" x14ac:dyDescent="0.25">
      <c r="A129" s="22"/>
      <c r="C129" s="23"/>
      <c r="D129" s="45"/>
    </row>
    <row r="130" spans="1:4" s="13" customFormat="1" ht="12" x14ac:dyDescent="0.25">
      <c r="A130" s="22"/>
      <c r="C130" s="23"/>
      <c r="D130" s="45"/>
    </row>
    <row r="131" spans="1:4" s="13" customFormat="1" ht="12" x14ac:dyDescent="0.25">
      <c r="A131" s="22"/>
      <c r="C131" s="23"/>
      <c r="D131" s="45"/>
    </row>
    <row r="132" spans="1:4" s="13" customFormat="1" ht="12" x14ac:dyDescent="0.25">
      <c r="A132" s="22"/>
      <c r="C132" s="23"/>
      <c r="D132" s="45"/>
    </row>
    <row r="133" spans="1:4" s="13" customFormat="1" ht="12" x14ac:dyDescent="0.25">
      <c r="A133" s="22"/>
      <c r="C133" s="23"/>
      <c r="D133" s="45"/>
    </row>
    <row r="134" spans="1:4" s="13" customFormat="1" ht="12" x14ac:dyDescent="0.25">
      <c r="A134" s="22"/>
      <c r="C134" s="23"/>
      <c r="D134" s="45"/>
    </row>
    <row r="135" spans="1:4" s="13" customFormat="1" ht="12" x14ac:dyDescent="0.25">
      <c r="A135" s="22"/>
      <c r="C135" s="23"/>
      <c r="D135" s="45"/>
    </row>
    <row r="136" spans="1:4" s="13" customFormat="1" ht="12" x14ac:dyDescent="0.25">
      <c r="A136" s="22"/>
      <c r="C136" s="23"/>
      <c r="D136" s="45"/>
    </row>
    <row r="137" spans="1:4" s="13" customFormat="1" ht="12" x14ac:dyDescent="0.25">
      <c r="A137" s="22"/>
      <c r="C137" s="23"/>
      <c r="D137" s="45"/>
    </row>
    <row r="138" spans="1:4" s="13" customFormat="1" ht="12" x14ac:dyDescent="0.25">
      <c r="A138" s="22"/>
      <c r="C138" s="23"/>
      <c r="D138" s="45"/>
    </row>
    <row r="139" spans="1:4" s="13" customFormat="1" ht="12" x14ac:dyDescent="0.25">
      <c r="A139" s="22"/>
      <c r="C139" s="23"/>
      <c r="D139" s="45"/>
    </row>
    <row r="140" spans="1:4" s="13" customFormat="1" ht="12" x14ac:dyDescent="0.25">
      <c r="A140" s="22"/>
      <c r="C140" s="23"/>
      <c r="D140" s="45"/>
    </row>
    <row r="141" spans="1:4" s="13" customFormat="1" ht="12" x14ac:dyDescent="0.25">
      <c r="A141" s="22"/>
      <c r="C141" s="23"/>
      <c r="D141" s="45"/>
    </row>
    <row r="142" spans="1:4" s="13" customFormat="1" ht="12" x14ac:dyDescent="0.25">
      <c r="A142" s="22"/>
      <c r="C142" s="23"/>
      <c r="D142" s="45"/>
    </row>
    <row r="143" spans="1:4" s="13" customFormat="1" ht="12" x14ac:dyDescent="0.25">
      <c r="A143" s="22"/>
      <c r="C143" s="23"/>
      <c r="D143" s="45"/>
    </row>
    <row r="144" spans="1:4" s="13" customFormat="1" ht="12" x14ac:dyDescent="0.25">
      <c r="A144" s="22"/>
      <c r="C144" s="23"/>
      <c r="D144" s="45"/>
    </row>
    <row r="145" spans="1:4" s="13" customFormat="1" ht="12" x14ac:dyDescent="0.25">
      <c r="A145" s="22"/>
      <c r="C145" s="23"/>
      <c r="D145" s="45"/>
    </row>
    <row r="146" spans="1:4" s="13" customFormat="1" ht="12" x14ac:dyDescent="0.25">
      <c r="A146" s="22"/>
      <c r="C146" s="23"/>
      <c r="D146" s="45"/>
    </row>
    <row r="147" spans="1:4" s="13" customFormat="1" ht="12" x14ac:dyDescent="0.25">
      <c r="A147" s="22"/>
      <c r="C147" s="23"/>
      <c r="D147" s="45"/>
    </row>
    <row r="148" spans="1:4" s="13" customFormat="1" ht="12" x14ac:dyDescent="0.25">
      <c r="A148" s="22"/>
      <c r="C148" s="23"/>
      <c r="D148" s="45"/>
    </row>
    <row r="149" spans="1:4" s="13" customFormat="1" ht="12" x14ac:dyDescent="0.25">
      <c r="A149" s="22"/>
      <c r="C149" s="23"/>
      <c r="D149" s="45"/>
    </row>
    <row r="150" spans="1:4" s="13" customFormat="1" ht="12" x14ac:dyDescent="0.25">
      <c r="A150" s="22"/>
      <c r="C150" s="23"/>
      <c r="D150" s="45"/>
    </row>
    <row r="151" spans="1:4" s="13" customFormat="1" ht="12" x14ac:dyDescent="0.25">
      <c r="A151" s="22"/>
      <c r="C151" s="23"/>
      <c r="D151" s="45"/>
    </row>
    <row r="152" spans="1:4" s="13" customFormat="1" ht="12" x14ac:dyDescent="0.25">
      <c r="A152" s="22"/>
      <c r="C152" s="23"/>
      <c r="D152" s="45"/>
    </row>
    <row r="153" spans="1:4" s="13" customFormat="1" ht="12" x14ac:dyDescent="0.25">
      <c r="A153" s="22"/>
      <c r="C153" s="23"/>
      <c r="D153" s="45"/>
    </row>
    <row r="154" spans="1:4" s="13" customFormat="1" ht="12" x14ac:dyDescent="0.25">
      <c r="A154" s="22"/>
      <c r="C154" s="23"/>
      <c r="D154" s="45"/>
    </row>
    <row r="155" spans="1:4" s="13" customFormat="1" ht="12" x14ac:dyDescent="0.25">
      <c r="A155" s="22"/>
      <c r="C155" s="23"/>
      <c r="D155" s="45"/>
    </row>
    <row r="156" spans="1:4" s="13" customFormat="1" ht="12" x14ac:dyDescent="0.25">
      <c r="A156" s="22"/>
      <c r="C156" s="23"/>
      <c r="D156" s="45"/>
    </row>
    <row r="157" spans="1:4" s="13" customFormat="1" ht="12" x14ac:dyDescent="0.25">
      <c r="A157" s="22"/>
      <c r="C157" s="23"/>
      <c r="D157" s="45"/>
    </row>
    <row r="158" spans="1:4" s="13" customFormat="1" ht="12" x14ac:dyDescent="0.25">
      <c r="A158" s="22"/>
      <c r="C158" s="23"/>
      <c r="D158" s="45"/>
    </row>
    <row r="159" spans="1:4" s="13" customFormat="1" ht="12" x14ac:dyDescent="0.25">
      <c r="A159" s="22"/>
      <c r="C159" s="23"/>
      <c r="D159" s="45"/>
    </row>
    <row r="160" spans="1:4" s="13" customFormat="1" ht="12" x14ac:dyDescent="0.25">
      <c r="A160" s="22"/>
      <c r="C160" s="23"/>
      <c r="D160" s="45"/>
    </row>
    <row r="161" spans="1:4" s="13" customFormat="1" ht="12" x14ac:dyDescent="0.25">
      <c r="A161" s="22"/>
      <c r="C161" s="23"/>
      <c r="D161" s="45"/>
    </row>
    <row r="162" spans="1:4" s="13" customFormat="1" ht="12" x14ac:dyDescent="0.25">
      <c r="A162" s="22"/>
      <c r="C162" s="23"/>
      <c r="D162" s="45"/>
    </row>
    <row r="163" spans="1:4" s="13" customFormat="1" ht="12" x14ac:dyDescent="0.25">
      <c r="A163" s="22"/>
      <c r="C163" s="23"/>
      <c r="D163" s="45"/>
    </row>
    <row r="164" spans="1:4" s="13" customFormat="1" ht="12" x14ac:dyDescent="0.25">
      <c r="A164" s="22"/>
      <c r="C164" s="23"/>
      <c r="D164" s="45"/>
    </row>
    <row r="165" spans="1:4" s="13" customFormat="1" ht="12" x14ac:dyDescent="0.25">
      <c r="A165" s="22"/>
      <c r="C165" s="23"/>
      <c r="D165" s="45"/>
    </row>
    <row r="166" spans="1:4" s="13" customFormat="1" ht="12" x14ac:dyDescent="0.25">
      <c r="A166" s="22"/>
      <c r="C166" s="23"/>
      <c r="D166" s="45"/>
    </row>
    <row r="167" spans="1:4" s="13" customFormat="1" ht="12" x14ac:dyDescent="0.25">
      <c r="A167" s="22"/>
      <c r="C167" s="23"/>
      <c r="D167" s="45"/>
    </row>
    <row r="168" spans="1:4" s="13" customFormat="1" ht="12" x14ac:dyDescent="0.25">
      <c r="A168" s="22"/>
      <c r="C168" s="23"/>
      <c r="D168" s="45"/>
    </row>
    <row r="169" spans="1:4" s="13" customFormat="1" ht="12" x14ac:dyDescent="0.25">
      <c r="A169" s="22"/>
      <c r="C169" s="23"/>
      <c r="D169" s="45"/>
    </row>
    <row r="170" spans="1:4" s="13" customFormat="1" ht="12" x14ac:dyDescent="0.25">
      <c r="A170" s="22"/>
      <c r="C170" s="23"/>
      <c r="D170" s="45"/>
    </row>
    <row r="171" spans="1:4" s="13" customFormat="1" ht="12" x14ac:dyDescent="0.25">
      <c r="A171" s="22"/>
      <c r="C171" s="23"/>
      <c r="D171" s="45"/>
    </row>
    <row r="172" spans="1:4" s="13" customFormat="1" ht="12" x14ac:dyDescent="0.25">
      <c r="A172" s="22"/>
      <c r="C172" s="23"/>
      <c r="D172" s="45"/>
    </row>
    <row r="173" spans="1:4" s="13" customFormat="1" ht="12" x14ac:dyDescent="0.25">
      <c r="A173" s="22"/>
      <c r="C173" s="23"/>
      <c r="D173" s="45"/>
    </row>
    <row r="174" spans="1:4" s="13" customFormat="1" ht="12" x14ac:dyDescent="0.25">
      <c r="A174" s="22"/>
      <c r="C174" s="23"/>
      <c r="D174" s="45"/>
    </row>
    <row r="175" spans="1:4" s="13" customFormat="1" ht="12" x14ac:dyDescent="0.25">
      <c r="A175" s="22"/>
      <c r="C175" s="23"/>
      <c r="D175" s="45"/>
    </row>
    <row r="176" spans="1:4" s="13" customFormat="1" ht="12" x14ac:dyDescent="0.25">
      <c r="A176" s="22"/>
      <c r="C176" s="23"/>
      <c r="D176" s="45"/>
    </row>
    <row r="177" spans="1:4" s="13" customFormat="1" ht="12" x14ac:dyDescent="0.25">
      <c r="A177" s="22"/>
      <c r="C177" s="23"/>
      <c r="D177" s="45"/>
    </row>
    <row r="178" spans="1:4" s="13" customFormat="1" ht="12" x14ac:dyDescent="0.25">
      <c r="A178" s="22"/>
      <c r="C178" s="23"/>
      <c r="D178" s="45"/>
    </row>
    <row r="179" spans="1:4" s="13" customFormat="1" ht="12" x14ac:dyDescent="0.25">
      <c r="A179" s="22"/>
      <c r="C179" s="23"/>
      <c r="D179" s="45"/>
    </row>
    <row r="180" spans="1:4" s="13" customFormat="1" ht="12" x14ac:dyDescent="0.25">
      <c r="A180" s="22"/>
      <c r="C180" s="23"/>
      <c r="D180" s="45"/>
    </row>
    <row r="181" spans="1:4" s="13" customFormat="1" ht="12" x14ac:dyDescent="0.25">
      <c r="A181" s="22"/>
      <c r="C181" s="23"/>
      <c r="D181" s="45"/>
    </row>
    <row r="182" spans="1:4" s="13" customFormat="1" ht="12" x14ac:dyDescent="0.25">
      <c r="A182" s="22"/>
      <c r="C182" s="23"/>
      <c r="D182" s="45"/>
    </row>
    <row r="183" spans="1:4" s="13" customFormat="1" ht="12" x14ac:dyDescent="0.25">
      <c r="A183" s="22"/>
      <c r="C183" s="23"/>
      <c r="D183" s="45"/>
    </row>
    <row r="184" spans="1:4" s="13" customFormat="1" ht="12" x14ac:dyDescent="0.25">
      <c r="A184" s="22"/>
      <c r="C184" s="23"/>
      <c r="D184" s="45"/>
    </row>
    <row r="185" spans="1:4" s="13" customFormat="1" ht="12" x14ac:dyDescent="0.25">
      <c r="A185" s="22"/>
      <c r="C185" s="23"/>
      <c r="D185" s="45"/>
    </row>
    <row r="186" spans="1:4" s="13" customFormat="1" ht="12" x14ac:dyDescent="0.25">
      <c r="A186" s="22"/>
      <c r="C186" s="23"/>
      <c r="D186" s="45"/>
    </row>
    <row r="187" spans="1:4" s="13" customFormat="1" ht="12" x14ac:dyDescent="0.25">
      <c r="A187" s="22"/>
      <c r="C187" s="23"/>
      <c r="D187" s="45"/>
    </row>
    <row r="188" spans="1:4" s="13" customFormat="1" ht="12" x14ac:dyDescent="0.25">
      <c r="A188" s="22"/>
      <c r="C188" s="23"/>
      <c r="D188" s="45"/>
    </row>
    <row r="189" spans="1:4" s="13" customFormat="1" ht="12" x14ac:dyDescent="0.25">
      <c r="A189" s="22"/>
      <c r="C189" s="23"/>
      <c r="D189" s="45"/>
    </row>
    <row r="190" spans="1:4" s="13" customFormat="1" ht="12" x14ac:dyDescent="0.25">
      <c r="A190" s="22"/>
      <c r="C190" s="23"/>
      <c r="D190" s="45"/>
    </row>
    <row r="191" spans="1:4" s="13" customFormat="1" ht="12" x14ac:dyDescent="0.25">
      <c r="A191" s="22"/>
      <c r="C191" s="23"/>
      <c r="D191" s="45"/>
    </row>
    <row r="192" spans="1:4" s="13" customFormat="1" ht="12" x14ac:dyDescent="0.25">
      <c r="A192" s="22"/>
      <c r="C192" s="23"/>
      <c r="D192" s="45"/>
    </row>
    <row r="193" spans="1:4" s="13" customFormat="1" ht="12" x14ac:dyDescent="0.25">
      <c r="A193" s="22"/>
      <c r="C193" s="23"/>
      <c r="D193" s="45"/>
    </row>
    <row r="194" spans="1:4" s="3" customFormat="1" ht="25.2" customHeight="1" x14ac:dyDescent="0.25">
      <c r="A194" s="4"/>
      <c r="C194" s="16"/>
      <c r="D194" s="47"/>
    </row>
    <row r="195" spans="1:4" s="3" customFormat="1" ht="25.2" customHeight="1" x14ac:dyDescent="0.25">
      <c r="A195" s="4"/>
      <c r="C195" s="16"/>
      <c r="D195" s="47"/>
    </row>
    <row r="196" spans="1:4" s="3" customFormat="1" ht="25.2" customHeight="1" x14ac:dyDescent="0.25">
      <c r="A196" s="4"/>
      <c r="C196" s="16"/>
      <c r="D196" s="47"/>
    </row>
    <row r="197" spans="1:4" s="3" customFormat="1" ht="25.2" customHeight="1" x14ac:dyDescent="0.25">
      <c r="A197" s="4"/>
      <c r="C197" s="16"/>
      <c r="D197" s="47"/>
    </row>
    <row r="198" spans="1:4" s="3" customFormat="1" ht="25.2" customHeight="1" x14ac:dyDescent="0.25">
      <c r="A198" s="4"/>
      <c r="C198" s="16"/>
      <c r="D198" s="47"/>
    </row>
    <row r="199" spans="1:4" s="3" customFormat="1" ht="25.2" customHeight="1" x14ac:dyDescent="0.25">
      <c r="A199" s="4"/>
      <c r="C199" s="16"/>
      <c r="D199" s="47"/>
    </row>
    <row r="200" spans="1:4" s="3" customFormat="1" ht="25.2" customHeight="1" x14ac:dyDescent="0.25">
      <c r="A200" s="4"/>
      <c r="C200" s="16"/>
      <c r="D200" s="47"/>
    </row>
    <row r="201" spans="1:4" s="3" customFormat="1" ht="25.2" customHeight="1" x14ac:dyDescent="0.25">
      <c r="A201" s="4"/>
      <c r="C201" s="16"/>
      <c r="D201" s="47"/>
    </row>
    <row r="202" spans="1:4" s="3" customFormat="1" ht="25.2" customHeight="1" x14ac:dyDescent="0.25">
      <c r="A202" s="4"/>
      <c r="C202" s="16"/>
      <c r="D202" s="47"/>
    </row>
    <row r="203" spans="1:4" s="3" customFormat="1" ht="25.2" customHeight="1" x14ac:dyDescent="0.25">
      <c r="A203" s="4"/>
      <c r="C203" s="16"/>
      <c r="D203" s="47"/>
    </row>
    <row r="204" spans="1:4" s="3" customFormat="1" ht="25.2" customHeight="1" x14ac:dyDescent="0.25">
      <c r="A204" s="4"/>
      <c r="C204" s="16"/>
      <c r="D204" s="47"/>
    </row>
    <row r="205" spans="1:4" s="3" customFormat="1" ht="25.2" customHeight="1" x14ac:dyDescent="0.25">
      <c r="A205" s="4"/>
      <c r="C205" s="16"/>
      <c r="D205" s="47"/>
    </row>
    <row r="206" spans="1:4" s="3" customFormat="1" ht="25.2" customHeight="1" x14ac:dyDescent="0.25">
      <c r="A206" s="4"/>
      <c r="C206" s="16"/>
      <c r="D206" s="47"/>
    </row>
    <row r="207" spans="1:4" s="3" customFormat="1" ht="25.2" customHeight="1" x14ac:dyDescent="0.25">
      <c r="A207" s="4"/>
      <c r="C207" s="16"/>
      <c r="D207" s="47"/>
    </row>
    <row r="208" spans="1:4" s="3" customFormat="1" ht="25.2" customHeight="1" x14ac:dyDescent="0.25">
      <c r="A208" s="4"/>
      <c r="C208" s="16"/>
      <c r="D208" s="47"/>
    </row>
    <row r="209" spans="1:4" s="3" customFormat="1" ht="25.2" customHeight="1" x14ac:dyDescent="0.25">
      <c r="A209" s="4"/>
      <c r="C209" s="16"/>
      <c r="D209" s="47"/>
    </row>
    <row r="210" spans="1:4" s="3" customFormat="1" ht="25.2" customHeight="1" x14ac:dyDescent="0.25">
      <c r="A210" s="4"/>
      <c r="C210" s="16"/>
      <c r="D210" s="47"/>
    </row>
    <row r="211" spans="1:4" s="3" customFormat="1" ht="25.2" customHeight="1" x14ac:dyDescent="0.25">
      <c r="A211" s="4"/>
      <c r="C211" s="16"/>
      <c r="D211" s="47"/>
    </row>
    <row r="212" spans="1:4" s="3" customFormat="1" ht="25.2" customHeight="1" x14ac:dyDescent="0.25">
      <c r="A212" s="4"/>
      <c r="C212" s="16"/>
      <c r="D212" s="47"/>
    </row>
    <row r="213" spans="1:4" s="3" customFormat="1" ht="25.2" customHeight="1" x14ac:dyDescent="0.25">
      <c r="A213" s="4"/>
      <c r="C213" s="16"/>
      <c r="D213" s="47"/>
    </row>
    <row r="214" spans="1:4" s="3" customFormat="1" ht="25.2" customHeight="1" x14ac:dyDescent="0.25">
      <c r="A214" s="4"/>
      <c r="C214" s="16"/>
      <c r="D214" s="47"/>
    </row>
    <row r="215" spans="1:4" s="3" customFormat="1" ht="25.2" customHeight="1" x14ac:dyDescent="0.25">
      <c r="A215" s="4"/>
      <c r="C215" s="16"/>
      <c r="D215" s="47"/>
    </row>
    <row r="216" spans="1:4" s="3" customFormat="1" ht="25.2" customHeight="1" x14ac:dyDescent="0.25">
      <c r="A216" s="4"/>
      <c r="C216" s="16"/>
      <c r="D216" s="47"/>
    </row>
    <row r="217" spans="1:4" s="3" customFormat="1" ht="25.2" customHeight="1" x14ac:dyDescent="0.25">
      <c r="A217" s="4"/>
      <c r="C217" s="16"/>
      <c r="D217" s="47"/>
    </row>
    <row r="218" spans="1:4" s="3" customFormat="1" ht="25.2" customHeight="1" x14ac:dyDescent="0.25">
      <c r="A218" s="4"/>
      <c r="C218" s="16"/>
      <c r="D218" s="47"/>
    </row>
    <row r="219" spans="1:4" s="3" customFormat="1" ht="25.2" customHeight="1" x14ac:dyDescent="0.25">
      <c r="A219" s="4"/>
      <c r="C219" s="16"/>
      <c r="D219" s="47"/>
    </row>
    <row r="220" spans="1:4" s="3" customFormat="1" ht="25.2" customHeight="1" x14ac:dyDescent="0.25">
      <c r="A220" s="4"/>
      <c r="C220" s="16"/>
      <c r="D220" s="47"/>
    </row>
    <row r="221" spans="1:4" s="3" customFormat="1" ht="25.2" customHeight="1" x14ac:dyDescent="0.25">
      <c r="A221" s="4"/>
      <c r="C221" s="16"/>
      <c r="D221" s="47"/>
    </row>
    <row r="222" spans="1:4" s="3" customFormat="1" ht="25.2" customHeight="1" x14ac:dyDescent="0.25">
      <c r="A222" s="4"/>
      <c r="C222" s="16"/>
      <c r="D222" s="47"/>
    </row>
    <row r="223" spans="1:4" s="3" customFormat="1" ht="25.2" customHeight="1" x14ac:dyDescent="0.25">
      <c r="A223" s="4"/>
      <c r="C223" s="16"/>
      <c r="D223" s="47"/>
    </row>
    <row r="224" spans="1:4" s="3" customFormat="1" ht="25.2" customHeight="1" x14ac:dyDescent="0.25">
      <c r="A224" s="4"/>
      <c r="C224" s="16"/>
      <c r="D224" s="47"/>
    </row>
    <row r="225" spans="1:4" s="3" customFormat="1" ht="25.2" customHeight="1" x14ac:dyDescent="0.25">
      <c r="A225" s="4"/>
      <c r="C225" s="16"/>
      <c r="D225" s="47"/>
    </row>
    <row r="226" spans="1:4" s="3" customFormat="1" ht="25.2" customHeight="1" x14ac:dyDescent="0.25">
      <c r="A226" s="4"/>
      <c r="C226" s="16"/>
      <c r="D226" s="47"/>
    </row>
    <row r="227" spans="1:4" s="3" customFormat="1" ht="25.2" customHeight="1" x14ac:dyDescent="0.25">
      <c r="A227" s="4"/>
      <c r="C227" s="16"/>
      <c r="D227" s="47"/>
    </row>
    <row r="228" spans="1:4" s="3" customFormat="1" ht="25.2" customHeight="1" x14ac:dyDescent="0.25">
      <c r="A228" s="4"/>
      <c r="C228" s="16"/>
      <c r="D228" s="47"/>
    </row>
    <row r="229" spans="1:4" s="3" customFormat="1" ht="25.2" customHeight="1" x14ac:dyDescent="0.25">
      <c r="A229" s="4"/>
      <c r="C229" s="16"/>
      <c r="D229" s="47"/>
    </row>
    <row r="230" spans="1:4" s="3" customFormat="1" ht="25.2" customHeight="1" x14ac:dyDescent="0.25">
      <c r="A230" s="4"/>
      <c r="C230" s="16"/>
      <c r="D230" s="47"/>
    </row>
    <row r="231" spans="1:4" s="3" customFormat="1" ht="25.2" customHeight="1" x14ac:dyDescent="0.25">
      <c r="A231" s="4"/>
      <c r="C231" s="16"/>
      <c r="D231" s="47"/>
    </row>
    <row r="232" spans="1:4" s="3" customFormat="1" ht="25.2" customHeight="1" x14ac:dyDescent="0.25">
      <c r="A232" s="4"/>
      <c r="C232" s="16"/>
      <c r="D232" s="47"/>
    </row>
    <row r="233" spans="1:4" s="3" customFormat="1" ht="25.2" customHeight="1" x14ac:dyDescent="0.25">
      <c r="A233" s="4"/>
      <c r="C233" s="16"/>
      <c r="D233" s="47"/>
    </row>
    <row r="234" spans="1:4" s="3" customFormat="1" ht="25.2" customHeight="1" x14ac:dyDescent="0.25">
      <c r="A234" s="4"/>
      <c r="C234" s="16"/>
      <c r="D234" s="47"/>
    </row>
    <row r="235" spans="1:4" s="3" customFormat="1" ht="25.2" customHeight="1" x14ac:dyDescent="0.25">
      <c r="A235" s="4"/>
      <c r="C235" s="16"/>
      <c r="D235" s="47"/>
    </row>
    <row r="236" spans="1:4" s="3" customFormat="1" ht="25.2" customHeight="1" x14ac:dyDescent="0.25">
      <c r="A236" s="4"/>
      <c r="C236" s="16"/>
      <c r="D236" s="47"/>
    </row>
    <row r="237" spans="1:4" s="3" customFormat="1" ht="25.2" customHeight="1" x14ac:dyDescent="0.25">
      <c r="A237" s="4"/>
      <c r="C237" s="16"/>
      <c r="D237" s="47"/>
    </row>
    <row r="238" spans="1:4" s="3" customFormat="1" ht="25.2" customHeight="1" x14ac:dyDescent="0.25">
      <c r="A238" s="4"/>
      <c r="C238" s="16"/>
      <c r="D238" s="47"/>
    </row>
    <row r="239" spans="1:4" s="3" customFormat="1" ht="25.2" customHeight="1" x14ac:dyDescent="0.25">
      <c r="A239" s="4"/>
      <c r="C239" s="16"/>
      <c r="D239" s="47"/>
    </row>
    <row r="240" spans="1:4" s="3" customFormat="1" ht="25.2" customHeight="1" x14ac:dyDescent="0.25">
      <c r="A240" s="4"/>
      <c r="C240" s="16"/>
      <c r="D240" s="47"/>
    </row>
    <row r="241" spans="1:4" s="3" customFormat="1" ht="25.2" customHeight="1" x14ac:dyDescent="0.25">
      <c r="A241" s="4"/>
      <c r="C241" s="16"/>
      <c r="D241" s="47"/>
    </row>
    <row r="242" spans="1:4" s="3" customFormat="1" ht="25.2" customHeight="1" x14ac:dyDescent="0.25">
      <c r="A242" s="4"/>
      <c r="C242" s="16"/>
      <c r="D242" s="47"/>
    </row>
    <row r="243" spans="1:4" s="3" customFormat="1" ht="25.2" customHeight="1" x14ac:dyDescent="0.25">
      <c r="A243" s="4"/>
      <c r="C243" s="16"/>
      <c r="D243" s="47"/>
    </row>
    <row r="244" spans="1:4" s="3" customFormat="1" ht="25.2" customHeight="1" x14ac:dyDescent="0.25">
      <c r="A244" s="4"/>
      <c r="C244" s="16"/>
      <c r="D244" s="47"/>
    </row>
    <row r="245" spans="1:4" s="3" customFormat="1" ht="25.2" customHeight="1" x14ac:dyDescent="0.25">
      <c r="A245" s="4"/>
      <c r="C245" s="16"/>
      <c r="D245" s="47"/>
    </row>
    <row r="246" spans="1:4" s="3" customFormat="1" ht="25.2" customHeight="1" x14ac:dyDescent="0.25">
      <c r="A246" s="4"/>
      <c r="C246" s="16"/>
      <c r="D246" s="47"/>
    </row>
    <row r="247" spans="1:4" s="3" customFormat="1" ht="25.2" customHeight="1" x14ac:dyDescent="0.25">
      <c r="A247" s="4"/>
      <c r="C247" s="16"/>
      <c r="D247" s="47"/>
    </row>
    <row r="248" spans="1:4" s="3" customFormat="1" ht="25.2" customHeight="1" x14ac:dyDescent="0.25">
      <c r="A248" s="4"/>
      <c r="C248" s="16"/>
      <c r="D248" s="47"/>
    </row>
    <row r="249" spans="1:4" s="3" customFormat="1" ht="25.2" customHeight="1" x14ac:dyDescent="0.25">
      <c r="A249" s="4"/>
      <c r="C249" s="16"/>
      <c r="D249" s="47"/>
    </row>
    <row r="250" spans="1:4" s="3" customFormat="1" ht="25.2" customHeight="1" x14ac:dyDescent="0.25">
      <c r="A250" s="4"/>
      <c r="C250" s="16"/>
      <c r="D250" s="47"/>
    </row>
    <row r="251" spans="1:4" s="3" customFormat="1" ht="25.2" customHeight="1" x14ac:dyDescent="0.25">
      <c r="A251" s="4"/>
      <c r="C251" s="16"/>
      <c r="D251" s="47"/>
    </row>
    <row r="252" spans="1:4" s="3" customFormat="1" ht="25.2" customHeight="1" x14ac:dyDescent="0.25">
      <c r="A252" s="4"/>
      <c r="C252" s="16"/>
      <c r="D252" s="47"/>
    </row>
    <row r="253" spans="1:4" s="3" customFormat="1" ht="25.2" customHeight="1" x14ac:dyDescent="0.25">
      <c r="A253" s="4"/>
      <c r="C253" s="16"/>
      <c r="D253" s="47"/>
    </row>
    <row r="254" spans="1:4" s="3" customFormat="1" ht="25.2" customHeight="1" x14ac:dyDescent="0.25">
      <c r="A254" s="4"/>
      <c r="C254" s="16"/>
      <c r="D254" s="47"/>
    </row>
    <row r="255" spans="1:4" s="3" customFormat="1" ht="25.2" customHeight="1" x14ac:dyDescent="0.25">
      <c r="A255" s="4"/>
      <c r="C255" s="16"/>
      <c r="D255" s="47"/>
    </row>
    <row r="256" spans="1:4" s="3" customFormat="1" ht="25.2" customHeight="1" x14ac:dyDescent="0.25">
      <c r="A256" s="4"/>
      <c r="C256" s="16"/>
      <c r="D256" s="47"/>
    </row>
    <row r="257" spans="1:4" s="3" customFormat="1" ht="25.2" customHeight="1" x14ac:dyDescent="0.25">
      <c r="A257" s="4"/>
      <c r="C257" s="16"/>
      <c r="D257" s="47"/>
    </row>
    <row r="258" spans="1:4" s="3" customFormat="1" ht="25.2" customHeight="1" x14ac:dyDescent="0.25">
      <c r="A258" s="4"/>
      <c r="C258" s="16"/>
      <c r="D258" s="47"/>
    </row>
    <row r="259" spans="1:4" s="3" customFormat="1" ht="25.2" customHeight="1" x14ac:dyDescent="0.25">
      <c r="A259" s="4"/>
      <c r="C259" s="16"/>
      <c r="D259" s="47"/>
    </row>
  </sheetData>
  <sheetProtection selectLockedCells="1"/>
  <protectedRanges>
    <protectedRange password="CA4D" sqref="A1:B2 B19:B20 A113:B124 B22:B23 B25:B31 B16:B17 B9:B14 A9:A33 B109:B112 A5:B8 A34:B108" name="Bereich1"/>
  </protectedRanges>
  <mergeCells count="134">
    <mergeCell ref="E121:E124"/>
    <mergeCell ref="C33:E33"/>
    <mergeCell ref="C42:E42"/>
    <mergeCell ref="C52:E52"/>
    <mergeCell ref="C60:E60"/>
    <mergeCell ref="C84:E84"/>
    <mergeCell ref="E117:E120"/>
    <mergeCell ref="E46:E48"/>
    <mergeCell ref="C109:C112"/>
    <mergeCell ref="E109:E112"/>
    <mergeCell ref="E92:E95"/>
    <mergeCell ref="E56:E59"/>
    <mergeCell ref="C49:C51"/>
    <mergeCell ref="E113:E116"/>
    <mergeCell ref="C113:C116"/>
    <mergeCell ref="E96:E99"/>
    <mergeCell ref="E100:E104"/>
    <mergeCell ref="C67:C69"/>
    <mergeCell ref="E67:E69"/>
    <mergeCell ref="C73:E73"/>
    <mergeCell ref="A109:A112"/>
    <mergeCell ref="A121:A124"/>
    <mergeCell ref="B121:B124"/>
    <mergeCell ref="C121:C124"/>
    <mergeCell ref="A117:A120"/>
    <mergeCell ref="B117:B120"/>
    <mergeCell ref="C117:C120"/>
    <mergeCell ref="A113:A116"/>
    <mergeCell ref="B113:B116"/>
    <mergeCell ref="B109:B112"/>
    <mergeCell ref="E49:E51"/>
    <mergeCell ref="C70:C72"/>
    <mergeCell ref="E34:E37"/>
    <mergeCell ref="E12:E15"/>
    <mergeCell ref="E19:E21"/>
    <mergeCell ref="E22:E24"/>
    <mergeCell ref="E25:E28"/>
    <mergeCell ref="A106:A108"/>
    <mergeCell ref="B106:B108"/>
    <mergeCell ref="C106:C108"/>
    <mergeCell ref="E106:E108"/>
    <mergeCell ref="E29:E32"/>
    <mergeCell ref="B83:E83"/>
    <mergeCell ref="E88:E91"/>
    <mergeCell ref="B80:B82"/>
    <mergeCell ref="C80:C82"/>
    <mergeCell ref="E80:E82"/>
    <mergeCell ref="A100:A104"/>
    <mergeCell ref="C100:C104"/>
    <mergeCell ref="B100:B104"/>
    <mergeCell ref="A92:A95"/>
    <mergeCell ref="B92:B95"/>
    <mergeCell ref="C92:C95"/>
    <mergeCell ref="A96:A99"/>
    <mergeCell ref="B96:B99"/>
    <mergeCell ref="C96:C99"/>
    <mergeCell ref="A88:A91"/>
    <mergeCell ref="B88:B91"/>
    <mergeCell ref="C88:C91"/>
    <mergeCell ref="E77:E79"/>
    <mergeCell ref="A85:A87"/>
    <mergeCell ref="B85:B87"/>
    <mergeCell ref="C85:C87"/>
    <mergeCell ref="E85:E87"/>
    <mergeCell ref="A80:A82"/>
    <mergeCell ref="A77:A79"/>
    <mergeCell ref="B16:B18"/>
    <mergeCell ref="A19:A21"/>
    <mergeCell ref="B19:B21"/>
    <mergeCell ref="E16:E18"/>
    <mergeCell ref="C19:C21"/>
    <mergeCell ref="A74:A76"/>
    <mergeCell ref="B74:B76"/>
    <mergeCell ref="C74:C76"/>
    <mergeCell ref="E74:E76"/>
    <mergeCell ref="E70:E72"/>
    <mergeCell ref="A29:A32"/>
    <mergeCell ref="B29:B32"/>
    <mergeCell ref="C29:C32"/>
    <mergeCell ref="A22:A24"/>
    <mergeCell ref="B22:B24"/>
    <mergeCell ref="B25:B28"/>
    <mergeCell ref="C25:C28"/>
    <mergeCell ref="C22:C24"/>
    <mergeCell ref="A25:A28"/>
    <mergeCell ref="A53:A55"/>
    <mergeCell ref="B53:B55"/>
    <mergeCell ref="C53:C55"/>
    <mergeCell ref="E53:E55"/>
    <mergeCell ref="E61:E63"/>
    <mergeCell ref="A64:A66"/>
    <mergeCell ref="B64:B66"/>
    <mergeCell ref="C64:C66"/>
    <mergeCell ref="E64:E66"/>
    <mergeCell ref="A49:A51"/>
    <mergeCell ref="B49:B51"/>
    <mergeCell ref="E43:E45"/>
    <mergeCell ref="A38:A41"/>
    <mergeCell ref="B38:B41"/>
    <mergeCell ref="C38:C41"/>
    <mergeCell ref="E38:E41"/>
    <mergeCell ref="C46:C48"/>
    <mergeCell ref="A46:A48"/>
    <mergeCell ref="B46:B48"/>
    <mergeCell ref="A56:A59"/>
    <mergeCell ref="B56:B59"/>
    <mergeCell ref="C56:C59"/>
    <mergeCell ref="A70:A72"/>
    <mergeCell ref="B70:B72"/>
    <mergeCell ref="A61:A63"/>
    <mergeCell ref="B61:B63"/>
    <mergeCell ref="C61:C63"/>
    <mergeCell ref="A67:A69"/>
    <mergeCell ref="B67:B69"/>
    <mergeCell ref="B77:B79"/>
    <mergeCell ref="C77:C79"/>
    <mergeCell ref="A5:B5"/>
    <mergeCell ref="A6:B6"/>
    <mergeCell ref="A7:B7"/>
    <mergeCell ref="B34:B37"/>
    <mergeCell ref="A34:A37"/>
    <mergeCell ref="C34:C37"/>
    <mergeCell ref="C5:D5"/>
    <mergeCell ref="A16:A18"/>
    <mergeCell ref="C6:D6"/>
    <mergeCell ref="C7:D7"/>
    <mergeCell ref="C16:C18"/>
    <mergeCell ref="A43:A45"/>
    <mergeCell ref="B43:B45"/>
    <mergeCell ref="C43:C45"/>
    <mergeCell ref="A12:A15"/>
    <mergeCell ref="B12:B15"/>
    <mergeCell ref="C12:C15"/>
    <mergeCell ref="B11:E11"/>
  </mergeCells>
  <phoneticPr fontId="2" type="noConversion"/>
  <conditionalFormatting sqref="C96:C97 C109:C110 C106 C113:C114 C117:C118 C92:C93 C121:C122 C67 C88:C89 C74 C85 C77 C80 C70 C53 C56:C57 C49 C41 C43 C46 C61 C64 C38:C39 C25:C26 C19 C22 C16 C28:C30 C34:C35 C12:C13">
    <cfRule type="cellIs" dxfId="2" priority="1" stopIfTrue="1" operator="equal">
      <formula>"j"</formula>
    </cfRule>
    <cfRule type="cellIs" dxfId="1" priority="2" stopIfTrue="1" operator="equal">
      <formula>"n"</formula>
    </cfRule>
    <cfRule type="cellIs" dxfId="0" priority="3" stopIfTrue="1" operator="equal">
      <formula>"u"</formula>
    </cfRule>
  </conditionalFormatting>
  <pageMargins left="0.78740157480314965" right="0.78740157480314965" top="1.0236220472440944" bottom="0.74803149606299213" header="0.43307086614173229" footer="0.35433070866141736"/>
  <pageSetup paperSize="9" orientation="landscape" r:id="rId1"/>
  <headerFooter alignWithMargins="0">
    <oddHeader xml:space="preserve">&amp;LAmt für Informatik und Organisation &amp;RInformationssicherheit und Datenschutz
Checkliste Datenschutzbeurteilung&amp;8
</oddHeader>
    <oddFooter>&amp;L&amp;9© KAIO 2011 (Safe+Legal AG 2005)&amp;C&amp;9&amp;F&amp;R&amp;9Seite  &amp;P/&amp;N</oddFooter>
  </headerFooter>
  <rowBreaks count="5" manualBreakCount="5">
    <brk id="24" max="16383" man="1"/>
    <brk id="37" max="16383" man="1"/>
    <brk id="63" max="16383" man="1"/>
    <brk id="82" max="16383" man="1"/>
    <brk id="116" max="16383" man="1"/>
  </rowBreaks>
  <ignoredErrors>
    <ignoredError sqref="A96 A92" twoDigitTextYear="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Checkliste</vt:lpstr>
      <vt:lpstr>Checkliste!Druckbereich</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dsa-checkliste-datenschutzbeurteilung-neutral-de</dc:title>
  <dc:subject>Checkliste Datenschutzbeurteilung</dc:subject>
  <dc:creator>DSA</dc:creator>
  <cp:keywords>dsa-checkliste-datenschutzbeurteilung-neutral-de</cp:keywords>
  <cp:lastModifiedBy>Bennet Anders, JGK-DSA</cp:lastModifiedBy>
  <cp:lastPrinted>2011-06-07T10:07:00Z</cp:lastPrinted>
  <dcterms:created xsi:type="dcterms:W3CDTF">2004-08-17T11:59:58Z</dcterms:created>
  <dcterms:modified xsi:type="dcterms:W3CDTF">2021-08-11T13:00:31Z</dcterms:modified>
  <cp:category>dsa-checkliste-datenschutzbeurteilung-neutral-de</cp:category>
</cp:coreProperties>
</file>